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3"/>
  </bookViews>
  <sheets>
    <sheet name="Sheet1" sheetId="1" r:id="rId1"/>
    <sheet name="1月" sheetId="2" r:id="rId2"/>
    <sheet name="2月" sheetId="3" r:id="rId3"/>
    <sheet name="3月" sheetId="4" r:id="rId4"/>
    <sheet name="4月" sheetId="5" r:id="rId5"/>
    <sheet name="5月" sheetId="6" r:id="rId6"/>
    <sheet name="6月" sheetId="7" r:id="rId7"/>
    <sheet name="7月份" sheetId="8" r:id="rId8"/>
    <sheet name="8月份" sheetId="9" r:id="rId9"/>
    <sheet name="9月份" sheetId="10" r:id="rId10"/>
    <sheet name="10月份" sheetId="11" r:id="rId11"/>
    <sheet name="11月份" sheetId="12" r:id="rId12"/>
    <sheet name="12月份" sheetId="13" r:id="rId13"/>
    <sheet name="Sheet2" sheetId="14" r:id="rId14"/>
  </sheets>
  <calcPr calcId="144525"/>
</workbook>
</file>

<file path=xl/sharedStrings.xml><?xml version="1.0" encoding="utf-8"?>
<sst xmlns="http://schemas.openxmlformats.org/spreadsheetml/2006/main" count="441" uniqueCount="74">
  <si>
    <t>党 费 收 缴</t>
  </si>
  <si>
    <t>姓名</t>
  </si>
  <si>
    <t>职务工资
（岗位工资）</t>
  </si>
  <si>
    <t>级别工资
（薪级）</t>
  </si>
  <si>
    <t>工作性津贴</t>
  </si>
  <si>
    <t>生活性补贴</t>
  </si>
  <si>
    <t>奖金额度（绩效）</t>
  </si>
  <si>
    <t>合计</t>
  </si>
  <si>
    <t>个人所得税1</t>
  </si>
  <si>
    <t>应发工资</t>
  </si>
  <si>
    <t>住房公积金10%</t>
  </si>
  <si>
    <t>4%年金缴费</t>
  </si>
  <si>
    <t>10%养老保险</t>
  </si>
  <si>
    <t>个人所得税2</t>
  </si>
  <si>
    <t>工资基数</t>
  </si>
  <si>
    <t>应交党费</t>
  </si>
  <si>
    <t>赵庆</t>
  </si>
  <si>
    <t>尕玛多杰</t>
  </si>
  <si>
    <t>先才优</t>
  </si>
  <si>
    <t>党 费 收 缴（1月）</t>
  </si>
  <si>
    <t>序号</t>
  </si>
  <si>
    <t>级别  工资
（薪级）</t>
  </si>
  <si>
    <t>工作性  津贴</t>
  </si>
  <si>
    <t>生活性  补贴</t>
  </si>
  <si>
    <t>4%年金  缴费</t>
  </si>
  <si>
    <t>10%养老  保险</t>
  </si>
  <si>
    <t>羊毛吉</t>
  </si>
  <si>
    <t>马成仓</t>
  </si>
  <si>
    <t>韩强</t>
  </si>
  <si>
    <t>樊宗元</t>
  </si>
  <si>
    <t>马晓霞</t>
  </si>
  <si>
    <t>武治国</t>
  </si>
  <si>
    <t>优拉太</t>
  </si>
  <si>
    <t>刘伟</t>
  </si>
  <si>
    <t>南加才让</t>
  </si>
  <si>
    <t>韩晓英</t>
  </si>
  <si>
    <t>南太</t>
  </si>
  <si>
    <t>马志刚</t>
  </si>
  <si>
    <t>李春红</t>
  </si>
  <si>
    <t>石磊</t>
  </si>
  <si>
    <t>苏占兰</t>
  </si>
  <si>
    <t>才让项毛</t>
  </si>
  <si>
    <t>党 费 收 缴（2月）</t>
  </si>
  <si>
    <t>工作性   津贴</t>
  </si>
  <si>
    <t>生活性     补贴</t>
  </si>
  <si>
    <t>10%养老 保险</t>
  </si>
  <si>
    <t>党 费 收 缴（3月）</t>
  </si>
  <si>
    <t>生活性      补贴</t>
  </si>
  <si>
    <t>应发 工资</t>
  </si>
  <si>
    <t>住房公积金 10%</t>
  </si>
  <si>
    <t>党 费 收 缴（4月）</t>
  </si>
  <si>
    <t>应发   工资</t>
  </si>
  <si>
    <t>4%年金 缴费</t>
  </si>
  <si>
    <t>党 费 收 缴（5月）</t>
  </si>
  <si>
    <t>级别 工资
（薪级）</t>
  </si>
  <si>
    <t>住房公积 金10%</t>
  </si>
  <si>
    <t>党 费 收 缴（6月）</t>
  </si>
  <si>
    <t>工作性    津贴</t>
  </si>
  <si>
    <t>住房公积  金10%</t>
  </si>
  <si>
    <t>4%年金    缴费</t>
  </si>
  <si>
    <t>10%养老    保险</t>
  </si>
  <si>
    <t>杨红成</t>
  </si>
  <si>
    <t>秦承斌</t>
  </si>
  <si>
    <t>李雪峰</t>
  </si>
  <si>
    <t>完玛才旦</t>
  </si>
  <si>
    <t>成列</t>
  </si>
  <si>
    <t xml:space="preserve">                                                兴海县纪委监委2021年上半年党费收缴</t>
  </si>
  <si>
    <t>1月</t>
  </si>
  <si>
    <t>2月</t>
  </si>
  <si>
    <t>3月</t>
  </si>
  <si>
    <t>4月</t>
  </si>
  <si>
    <t>5月</t>
  </si>
  <si>
    <t>6月</t>
  </si>
  <si>
    <t>0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</si>
</sst>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0">
    <font>
      <sz val="11"/>
      <color indexed="8"/>
      <name val="宋体"/>
      <charset val="134"/>
    </font>
    <font>
      <sz val="16"/>
      <color indexed="8"/>
      <name val="仿宋_GB2312"/>
      <charset val="134"/>
    </font>
    <font>
      <sz val="20"/>
      <color rgb="FF000000"/>
      <name val="方正小标宋简体"/>
      <charset val="134"/>
    </font>
    <font>
      <sz val="16"/>
      <name val="仿宋_GB2312"/>
      <charset val="134"/>
    </font>
    <font>
      <sz val="26"/>
      <color indexed="8"/>
      <name val="方正小标宋简体"/>
      <charset val="134"/>
    </font>
    <font>
      <sz val="11"/>
      <color indexed="57"/>
      <name val="宋体"/>
      <charset val="134"/>
    </font>
    <font>
      <sz val="11"/>
      <color indexed="17"/>
      <name val="宋体"/>
      <charset val="134"/>
    </font>
    <font>
      <sz val="9"/>
      <name val="新宋体"/>
      <charset val="134"/>
    </font>
    <font>
      <sz val="11"/>
      <name val="新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2"/>
      <color indexed="8"/>
      <name val="宋体"/>
      <charset val="134"/>
    </font>
    <font>
      <sz val="12"/>
      <name val="新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b/>
      <sz val="15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7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20" fillId="2" borderId="3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76" fontId="2" fillId="0" borderId="0" xfId="0" applyNumberFormat="1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176" fontId="9" fillId="0" borderId="1" xfId="0" applyNumberFormat="1" applyFont="1" applyBorder="1" applyAlignment="1">
      <alignment vertical="center"/>
    </xf>
    <xf numFmtId="0" fontId="8" fillId="2" borderId="1" xfId="49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177" fontId="8" fillId="0" borderId="1" xfId="49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1" xfId="0" applyFont="1" applyBorder="1" applyProtection="1">
      <alignment vertical="center"/>
      <protection locked="0"/>
    </xf>
    <xf numFmtId="0" fontId="0" fillId="0" borderId="1" xfId="0" applyFont="1" applyBorder="1" applyProtection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Protection="1">
      <alignment vertical="center"/>
    </xf>
    <xf numFmtId="0" fontId="0" fillId="0" borderId="0" xfId="0" applyProtection="1">
      <alignment vertical="center"/>
    </xf>
    <xf numFmtId="0" fontId="11" fillId="0" borderId="0" xfId="0" applyFo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1" xfId="49" applyFont="1" applyBorder="1" applyAlignment="1">
      <alignment horizontal="center" vertical="center"/>
    </xf>
    <xf numFmtId="0" fontId="12" fillId="2" borderId="1" xfId="49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7" fontId="12" fillId="0" borderId="1" xfId="49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Protection="1">
      <alignment vertical="center"/>
      <protection locked="0"/>
    </xf>
    <xf numFmtId="0" fontId="11" fillId="0" borderId="1" xfId="0" applyFont="1" applyBorder="1" applyProtection="1">
      <alignment vertical="center"/>
    </xf>
    <xf numFmtId="176" fontId="13" fillId="2" borderId="1" xfId="0" applyNumberFormat="1" applyFont="1" applyFill="1" applyBorder="1">
      <alignment vertical="center"/>
    </xf>
    <xf numFmtId="0" fontId="11" fillId="0" borderId="1" xfId="0" applyFont="1" applyBorder="1" applyProtection="1">
      <alignment vertical="center"/>
    </xf>
    <xf numFmtId="0" fontId="11" fillId="0" borderId="0" xfId="0" applyFo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二00九年人事局行政工资表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zoomScale="85" zoomScaleNormal="85" workbookViewId="0">
      <selection activeCell="D13" sqref="D13"/>
    </sheetView>
  </sheetViews>
  <sheetFormatPr defaultColWidth="9" defaultRowHeight="13.5"/>
  <cols>
    <col min="1" max="1" width="9" style="14"/>
    <col min="2" max="2" width="12.75" style="14" customWidth="1"/>
    <col min="3" max="3" width="9" style="14"/>
    <col min="4" max="5" width="12.25" style="14" customWidth="1"/>
    <col min="6" max="6" width="10.25" style="14" customWidth="1"/>
    <col min="7" max="7" width="9" style="14"/>
    <col min="8" max="8" width="12.625" style="14" customWidth="1"/>
    <col min="9" max="9" width="9" style="14"/>
    <col min="10" max="10" width="13.75" style="14" customWidth="1"/>
    <col min="11" max="11" width="11.25" style="14" customWidth="1"/>
    <col min="12" max="12" width="13" style="14" customWidth="1"/>
    <col min="13" max="13" width="15.125" style="14" customWidth="1"/>
    <col min="14" max="14" width="12.625" style="14" customWidth="1"/>
    <col min="15" max="15" width="14.125" style="14" customWidth="1"/>
    <col min="16" max="16384" width="9" style="14"/>
  </cols>
  <sheetData>
    <row r="1" ht="34.5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29.1" customHeight="1" spans="1:15">
      <c r="A2" s="16" t="s">
        <v>1</v>
      </c>
      <c r="B2" s="17" t="s">
        <v>2</v>
      </c>
      <c r="C2" s="17" t="s">
        <v>3</v>
      </c>
      <c r="D2" s="16" t="s">
        <v>4</v>
      </c>
      <c r="E2" s="16" t="s">
        <v>5</v>
      </c>
      <c r="F2" s="17" t="s">
        <v>6</v>
      </c>
      <c r="G2" s="18" t="s">
        <v>7</v>
      </c>
      <c r="H2" s="16" t="s">
        <v>8</v>
      </c>
      <c r="I2" s="16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1" t="s">
        <v>15</v>
      </c>
    </row>
    <row r="3" spans="1:15">
      <c r="A3" s="29"/>
      <c r="B3" s="36"/>
      <c r="C3" s="36"/>
      <c r="D3" s="36"/>
      <c r="E3" s="36"/>
      <c r="F3" s="36"/>
      <c r="G3" s="37">
        <f>B3+C3+D3+E3+F3</f>
        <v>0</v>
      </c>
      <c r="H3" s="36"/>
      <c r="I3" s="36"/>
      <c r="J3" s="37">
        <f>G3*10%</f>
        <v>0</v>
      </c>
      <c r="K3" s="37">
        <f>G3*4%</f>
        <v>0</v>
      </c>
      <c r="L3" s="37">
        <f>G3*10%</f>
        <v>0</v>
      </c>
      <c r="M3" s="37" t="e">
        <f>G3*H3/I3</f>
        <v>#DIV/0!</v>
      </c>
      <c r="N3" s="37" t="e">
        <f>G3-J3-K3-L3-M3</f>
        <v>#DIV/0!</v>
      </c>
      <c r="O3" s="37" t="e">
        <f>IF(N3&lt;=3000,N3*0.5%,IF(AND(N3&gt;3000,N3&lt;=5000),N3*1%,IF(AND(N3&gt;5000,N3&lt;=10000),N3*1.5%)))</f>
        <v>#DIV/0!</v>
      </c>
    </row>
    <row r="4" spans="1:15">
      <c r="A4" s="29" t="s">
        <v>16</v>
      </c>
      <c r="B4" s="36">
        <v>1260</v>
      </c>
      <c r="C4" s="36">
        <v>2323</v>
      </c>
      <c r="D4" s="36">
        <v>790</v>
      </c>
      <c r="E4" s="36">
        <v>1185</v>
      </c>
      <c r="F4" s="36"/>
      <c r="G4" s="37">
        <f t="shared" ref="G4:G35" si="0">B4+C4+D4+E4+F4</f>
        <v>5558</v>
      </c>
      <c r="H4" s="36">
        <v>127.78</v>
      </c>
      <c r="I4" s="36">
        <v>11655</v>
      </c>
      <c r="J4" s="37">
        <f t="shared" ref="J4:J35" si="1">G4*10%</f>
        <v>555.8</v>
      </c>
      <c r="K4" s="37">
        <f t="shared" ref="K4:K35" si="2">G4*4%</f>
        <v>222.32</v>
      </c>
      <c r="L4" s="37">
        <f>G4*8%</f>
        <v>444.64</v>
      </c>
      <c r="M4" s="37">
        <f t="shared" ref="M4:M35" si="3">G4*H4/I4</f>
        <v>60.9353273273273</v>
      </c>
      <c r="N4" s="37">
        <f t="shared" ref="N4:N35" si="4">G4-J4-K4-L4-M4</f>
        <v>4274.30467267267</v>
      </c>
      <c r="O4" s="37">
        <f t="shared" ref="O4:O35" si="5">IF(N4&lt;=3000,N4*0.5%,IF(AND(N4&gt;3000,N4&lt;=5000),N4*1%,IF(AND(N4&gt;5000,N4&lt;=10000),N4*1.5%)))</f>
        <v>42.7430467267267</v>
      </c>
    </row>
    <row r="5" spans="1:15">
      <c r="A5" s="29" t="s">
        <v>17</v>
      </c>
      <c r="B5" s="36">
        <v>1010</v>
      </c>
      <c r="C5" s="36">
        <v>2115</v>
      </c>
      <c r="D5" s="36">
        <v>740</v>
      </c>
      <c r="E5" s="36">
        <v>1105</v>
      </c>
      <c r="F5" s="36"/>
      <c r="G5" s="37">
        <f t="shared" si="0"/>
        <v>4970</v>
      </c>
      <c r="H5" s="36">
        <v>98.8</v>
      </c>
      <c r="I5" s="36">
        <v>10499</v>
      </c>
      <c r="J5" s="37">
        <f t="shared" si="1"/>
        <v>497</v>
      </c>
      <c r="K5" s="37">
        <f t="shared" si="2"/>
        <v>198.8</v>
      </c>
      <c r="L5" s="37">
        <f t="shared" ref="L5:L36" si="6">G5*8%</f>
        <v>397.6</v>
      </c>
      <c r="M5" s="37">
        <f t="shared" si="3"/>
        <v>46.7697875988189</v>
      </c>
      <c r="N5" s="37">
        <f t="shared" si="4"/>
        <v>3829.83021240118</v>
      </c>
      <c r="O5" s="37">
        <f t="shared" si="5"/>
        <v>38.2983021240118</v>
      </c>
    </row>
    <row r="6" spans="1:15">
      <c r="A6" s="29"/>
      <c r="B6" s="36"/>
      <c r="C6" s="36"/>
      <c r="D6" s="36"/>
      <c r="E6" s="36"/>
      <c r="F6" s="36"/>
      <c r="G6" s="37">
        <f t="shared" si="0"/>
        <v>0</v>
      </c>
      <c r="H6" s="36"/>
      <c r="I6" s="36"/>
      <c r="J6" s="37">
        <f t="shared" si="1"/>
        <v>0</v>
      </c>
      <c r="K6" s="37">
        <f t="shared" si="2"/>
        <v>0</v>
      </c>
      <c r="L6" s="37">
        <f t="shared" si="6"/>
        <v>0</v>
      </c>
      <c r="M6" s="37" t="e">
        <f t="shared" si="3"/>
        <v>#DIV/0!</v>
      </c>
      <c r="N6" s="37" t="e">
        <f t="shared" si="4"/>
        <v>#DIV/0!</v>
      </c>
      <c r="O6" s="37" t="e">
        <f t="shared" si="5"/>
        <v>#DIV/0!</v>
      </c>
    </row>
    <row r="7" spans="1:15">
      <c r="A7" s="29"/>
      <c r="B7" s="36"/>
      <c r="C7" s="36"/>
      <c r="D7" s="36"/>
      <c r="E7" s="36"/>
      <c r="F7" s="36"/>
      <c r="G7" s="37">
        <f t="shared" si="0"/>
        <v>0</v>
      </c>
      <c r="H7" s="36"/>
      <c r="I7" s="36"/>
      <c r="J7" s="37">
        <f t="shared" si="1"/>
        <v>0</v>
      </c>
      <c r="K7" s="37">
        <f t="shared" si="2"/>
        <v>0</v>
      </c>
      <c r="L7" s="37">
        <f t="shared" si="6"/>
        <v>0</v>
      </c>
      <c r="M7" s="37" t="e">
        <f t="shared" si="3"/>
        <v>#DIV/0!</v>
      </c>
      <c r="N7" s="37" t="e">
        <f t="shared" si="4"/>
        <v>#DIV/0!</v>
      </c>
      <c r="O7" s="37" t="e">
        <f t="shared" si="5"/>
        <v>#DIV/0!</v>
      </c>
    </row>
    <row r="8" spans="1:15">
      <c r="A8" s="29"/>
      <c r="B8" s="36"/>
      <c r="C8" s="36"/>
      <c r="D8" s="36"/>
      <c r="E8" s="36"/>
      <c r="F8" s="36"/>
      <c r="G8" s="37">
        <f t="shared" si="0"/>
        <v>0</v>
      </c>
      <c r="H8" s="36"/>
      <c r="I8" s="36"/>
      <c r="J8" s="37">
        <f t="shared" si="1"/>
        <v>0</v>
      </c>
      <c r="K8" s="37">
        <f t="shared" si="2"/>
        <v>0</v>
      </c>
      <c r="L8" s="37">
        <f t="shared" si="6"/>
        <v>0</v>
      </c>
      <c r="M8" s="37" t="e">
        <f t="shared" si="3"/>
        <v>#DIV/0!</v>
      </c>
      <c r="N8" s="37" t="e">
        <f t="shared" si="4"/>
        <v>#DIV/0!</v>
      </c>
      <c r="O8" s="37" t="e">
        <f t="shared" si="5"/>
        <v>#DIV/0!</v>
      </c>
    </row>
    <row r="9" spans="1:15">
      <c r="A9" s="29"/>
      <c r="B9" s="36"/>
      <c r="C9" s="36"/>
      <c r="D9" s="36"/>
      <c r="E9" s="36"/>
      <c r="F9" s="36"/>
      <c r="G9" s="37">
        <f t="shared" si="0"/>
        <v>0</v>
      </c>
      <c r="H9" s="36"/>
      <c r="I9" s="36"/>
      <c r="J9" s="37">
        <f t="shared" si="1"/>
        <v>0</v>
      </c>
      <c r="K9" s="37">
        <f t="shared" si="2"/>
        <v>0</v>
      </c>
      <c r="L9" s="37">
        <f t="shared" si="6"/>
        <v>0</v>
      </c>
      <c r="M9" s="37" t="e">
        <f t="shared" si="3"/>
        <v>#DIV/0!</v>
      </c>
      <c r="N9" s="37" t="e">
        <f t="shared" si="4"/>
        <v>#DIV/0!</v>
      </c>
      <c r="O9" s="37" t="e">
        <f t="shared" si="5"/>
        <v>#DIV/0!</v>
      </c>
    </row>
    <row r="10" spans="1:19">
      <c r="A10" s="29"/>
      <c r="B10" s="36"/>
      <c r="C10" s="36"/>
      <c r="D10" s="36"/>
      <c r="E10" s="36"/>
      <c r="F10" s="36"/>
      <c r="G10" s="37">
        <f t="shared" si="0"/>
        <v>0</v>
      </c>
      <c r="H10" s="36"/>
      <c r="I10" s="36"/>
      <c r="J10" s="37">
        <f t="shared" si="1"/>
        <v>0</v>
      </c>
      <c r="K10" s="37">
        <f t="shared" si="2"/>
        <v>0</v>
      </c>
      <c r="L10" s="37">
        <f t="shared" si="6"/>
        <v>0</v>
      </c>
      <c r="M10" s="37" t="e">
        <f t="shared" si="3"/>
        <v>#DIV/0!</v>
      </c>
      <c r="N10" s="37" t="e">
        <f t="shared" si="4"/>
        <v>#DIV/0!</v>
      </c>
      <c r="O10" s="37" t="e">
        <f t="shared" si="5"/>
        <v>#DIV/0!</v>
      </c>
      <c r="S10" s="38"/>
    </row>
    <row r="11" spans="1:15">
      <c r="A11" s="29"/>
      <c r="B11" s="36"/>
      <c r="C11" s="36"/>
      <c r="D11" s="36"/>
      <c r="E11" s="36"/>
      <c r="F11" s="36"/>
      <c r="G11" s="37">
        <f t="shared" si="0"/>
        <v>0</v>
      </c>
      <c r="H11" s="36"/>
      <c r="I11" s="36"/>
      <c r="J11" s="37">
        <f t="shared" si="1"/>
        <v>0</v>
      </c>
      <c r="K11" s="37">
        <f t="shared" si="2"/>
        <v>0</v>
      </c>
      <c r="L11" s="37">
        <f t="shared" si="6"/>
        <v>0</v>
      </c>
      <c r="M11" s="37" t="e">
        <f t="shared" si="3"/>
        <v>#DIV/0!</v>
      </c>
      <c r="N11" s="37" t="e">
        <f t="shared" si="4"/>
        <v>#DIV/0!</v>
      </c>
      <c r="O11" s="37" t="e">
        <f t="shared" si="5"/>
        <v>#DIV/0!</v>
      </c>
    </row>
    <row r="12" spans="1:15">
      <c r="A12" s="29"/>
      <c r="B12" s="36"/>
      <c r="C12" s="36"/>
      <c r="D12" s="36"/>
      <c r="E12" s="36"/>
      <c r="F12" s="36"/>
      <c r="G12" s="37">
        <f t="shared" si="0"/>
        <v>0</v>
      </c>
      <c r="H12" s="36"/>
      <c r="I12" s="36"/>
      <c r="J12" s="37">
        <f t="shared" si="1"/>
        <v>0</v>
      </c>
      <c r="K12" s="37">
        <f t="shared" si="2"/>
        <v>0</v>
      </c>
      <c r="L12" s="37">
        <f t="shared" si="6"/>
        <v>0</v>
      </c>
      <c r="M12" s="37" t="e">
        <f t="shared" si="3"/>
        <v>#DIV/0!</v>
      </c>
      <c r="N12" s="37" t="e">
        <f t="shared" si="4"/>
        <v>#DIV/0!</v>
      </c>
      <c r="O12" s="37" t="e">
        <f t="shared" si="5"/>
        <v>#DIV/0!</v>
      </c>
    </row>
    <row r="13" spans="1:15">
      <c r="A13" s="29" t="s">
        <v>18</v>
      </c>
      <c r="B13" s="36">
        <v>1630</v>
      </c>
      <c r="C13" s="36">
        <v>2763</v>
      </c>
      <c r="D13" s="36">
        <v>885</v>
      </c>
      <c r="E13" s="36">
        <v>1330</v>
      </c>
      <c r="F13" s="36"/>
      <c r="G13" s="37">
        <f t="shared" si="0"/>
        <v>6608</v>
      </c>
      <c r="H13" s="36">
        <v>99.24</v>
      </c>
      <c r="I13" s="36">
        <v>12981</v>
      </c>
      <c r="J13" s="37">
        <f t="shared" si="1"/>
        <v>660.8</v>
      </c>
      <c r="K13" s="37">
        <f t="shared" si="2"/>
        <v>264.32</v>
      </c>
      <c r="L13" s="37">
        <f t="shared" si="6"/>
        <v>528.64</v>
      </c>
      <c r="M13" s="37">
        <f t="shared" si="3"/>
        <v>50.5182898081812</v>
      </c>
      <c r="N13" s="37">
        <f t="shared" si="4"/>
        <v>5103.72171019182</v>
      </c>
      <c r="O13" s="37">
        <f t="shared" si="5"/>
        <v>76.5558256528773</v>
      </c>
    </row>
    <row r="14" spans="1:15">
      <c r="A14" s="29"/>
      <c r="B14" s="36"/>
      <c r="C14" s="36"/>
      <c r="D14" s="36"/>
      <c r="E14" s="36"/>
      <c r="F14" s="36"/>
      <c r="G14" s="37">
        <f t="shared" si="0"/>
        <v>0</v>
      </c>
      <c r="H14" s="36"/>
      <c r="I14" s="36"/>
      <c r="J14" s="37">
        <f t="shared" si="1"/>
        <v>0</v>
      </c>
      <c r="K14" s="37">
        <f t="shared" si="2"/>
        <v>0</v>
      </c>
      <c r="L14" s="37">
        <f t="shared" si="6"/>
        <v>0</v>
      </c>
      <c r="M14" s="37" t="e">
        <f t="shared" si="3"/>
        <v>#DIV/0!</v>
      </c>
      <c r="N14" s="37" t="e">
        <f t="shared" si="4"/>
        <v>#DIV/0!</v>
      </c>
      <c r="O14" s="37" t="e">
        <f t="shared" si="5"/>
        <v>#DIV/0!</v>
      </c>
    </row>
    <row r="15" spans="1:15">
      <c r="A15" s="29"/>
      <c r="B15" s="36"/>
      <c r="C15" s="36"/>
      <c r="D15" s="36"/>
      <c r="E15" s="36"/>
      <c r="F15" s="36"/>
      <c r="G15" s="37">
        <f t="shared" si="0"/>
        <v>0</v>
      </c>
      <c r="H15" s="36"/>
      <c r="I15" s="36"/>
      <c r="J15" s="37">
        <f t="shared" si="1"/>
        <v>0</v>
      </c>
      <c r="K15" s="37">
        <f t="shared" si="2"/>
        <v>0</v>
      </c>
      <c r="L15" s="37">
        <f t="shared" si="6"/>
        <v>0</v>
      </c>
      <c r="M15" s="37" t="e">
        <f t="shared" si="3"/>
        <v>#DIV/0!</v>
      </c>
      <c r="N15" s="37" t="e">
        <f t="shared" si="4"/>
        <v>#DIV/0!</v>
      </c>
      <c r="O15" s="37" t="e">
        <f t="shared" si="5"/>
        <v>#DIV/0!</v>
      </c>
    </row>
    <row r="16" spans="1:15">
      <c r="A16" s="29"/>
      <c r="B16" s="36"/>
      <c r="C16" s="36"/>
      <c r="D16" s="36"/>
      <c r="E16" s="36"/>
      <c r="F16" s="36"/>
      <c r="G16" s="37">
        <f t="shared" si="0"/>
        <v>0</v>
      </c>
      <c r="H16" s="36"/>
      <c r="I16" s="36"/>
      <c r="J16" s="37">
        <f t="shared" si="1"/>
        <v>0</v>
      </c>
      <c r="K16" s="37">
        <f t="shared" si="2"/>
        <v>0</v>
      </c>
      <c r="L16" s="37">
        <f t="shared" si="6"/>
        <v>0</v>
      </c>
      <c r="M16" s="37" t="e">
        <f t="shared" si="3"/>
        <v>#DIV/0!</v>
      </c>
      <c r="N16" s="37" t="e">
        <f t="shared" si="4"/>
        <v>#DIV/0!</v>
      </c>
      <c r="O16" s="37" t="e">
        <f t="shared" si="5"/>
        <v>#DIV/0!</v>
      </c>
    </row>
    <row r="17" spans="1:15">
      <c r="A17" s="29"/>
      <c r="B17" s="36"/>
      <c r="C17" s="36"/>
      <c r="D17" s="36"/>
      <c r="E17" s="36"/>
      <c r="F17" s="36"/>
      <c r="G17" s="37">
        <f t="shared" si="0"/>
        <v>0</v>
      </c>
      <c r="H17" s="36"/>
      <c r="I17" s="36"/>
      <c r="J17" s="37">
        <f t="shared" si="1"/>
        <v>0</v>
      </c>
      <c r="K17" s="37">
        <f t="shared" si="2"/>
        <v>0</v>
      </c>
      <c r="L17" s="37">
        <f t="shared" si="6"/>
        <v>0</v>
      </c>
      <c r="M17" s="37" t="e">
        <f t="shared" si="3"/>
        <v>#DIV/0!</v>
      </c>
      <c r="N17" s="37" t="e">
        <f t="shared" si="4"/>
        <v>#DIV/0!</v>
      </c>
      <c r="O17" s="37" t="e">
        <f t="shared" si="5"/>
        <v>#DIV/0!</v>
      </c>
    </row>
    <row r="18" spans="1:15">
      <c r="A18" s="29"/>
      <c r="B18" s="36"/>
      <c r="C18" s="36"/>
      <c r="D18" s="36"/>
      <c r="E18" s="36"/>
      <c r="F18" s="36"/>
      <c r="G18" s="37">
        <f t="shared" si="0"/>
        <v>0</v>
      </c>
      <c r="H18" s="36"/>
      <c r="I18" s="36"/>
      <c r="J18" s="37">
        <f t="shared" si="1"/>
        <v>0</v>
      </c>
      <c r="K18" s="37">
        <f t="shared" si="2"/>
        <v>0</v>
      </c>
      <c r="L18" s="37">
        <f t="shared" si="6"/>
        <v>0</v>
      </c>
      <c r="M18" s="37" t="e">
        <f t="shared" si="3"/>
        <v>#DIV/0!</v>
      </c>
      <c r="N18" s="37" t="e">
        <f t="shared" si="4"/>
        <v>#DIV/0!</v>
      </c>
      <c r="O18" s="37" t="e">
        <f t="shared" si="5"/>
        <v>#DIV/0!</v>
      </c>
    </row>
    <row r="19" spans="1:15">
      <c r="A19" s="29"/>
      <c r="B19" s="36"/>
      <c r="C19" s="36"/>
      <c r="D19" s="36"/>
      <c r="E19" s="36"/>
      <c r="F19" s="36"/>
      <c r="G19" s="37">
        <f t="shared" si="0"/>
        <v>0</v>
      </c>
      <c r="H19" s="36"/>
      <c r="I19" s="36"/>
      <c r="J19" s="37">
        <f t="shared" si="1"/>
        <v>0</v>
      </c>
      <c r="K19" s="37">
        <f t="shared" si="2"/>
        <v>0</v>
      </c>
      <c r="L19" s="37">
        <f t="shared" si="6"/>
        <v>0</v>
      </c>
      <c r="M19" s="37" t="e">
        <f t="shared" si="3"/>
        <v>#DIV/0!</v>
      </c>
      <c r="N19" s="37" t="e">
        <f t="shared" si="4"/>
        <v>#DIV/0!</v>
      </c>
      <c r="O19" s="37" t="e">
        <f t="shared" si="5"/>
        <v>#DIV/0!</v>
      </c>
    </row>
    <row r="20" spans="1:15">
      <c r="A20" s="29"/>
      <c r="B20" s="36"/>
      <c r="C20" s="36"/>
      <c r="D20" s="36"/>
      <c r="E20" s="36"/>
      <c r="F20" s="36"/>
      <c r="G20" s="37">
        <f t="shared" si="0"/>
        <v>0</v>
      </c>
      <c r="H20" s="36"/>
      <c r="I20" s="36"/>
      <c r="J20" s="37">
        <f t="shared" si="1"/>
        <v>0</v>
      </c>
      <c r="K20" s="37">
        <f t="shared" si="2"/>
        <v>0</v>
      </c>
      <c r="L20" s="37">
        <f t="shared" si="6"/>
        <v>0</v>
      </c>
      <c r="M20" s="37" t="e">
        <f t="shared" si="3"/>
        <v>#DIV/0!</v>
      </c>
      <c r="N20" s="37" t="e">
        <f t="shared" si="4"/>
        <v>#DIV/0!</v>
      </c>
      <c r="O20" s="37" t="e">
        <f t="shared" si="5"/>
        <v>#DIV/0!</v>
      </c>
    </row>
    <row r="21" spans="1:15">
      <c r="A21" s="29"/>
      <c r="B21" s="36"/>
      <c r="C21" s="36"/>
      <c r="D21" s="36"/>
      <c r="E21" s="36"/>
      <c r="F21" s="36"/>
      <c r="G21" s="37">
        <f t="shared" si="0"/>
        <v>0</v>
      </c>
      <c r="H21" s="36"/>
      <c r="I21" s="36"/>
      <c r="J21" s="37">
        <f t="shared" si="1"/>
        <v>0</v>
      </c>
      <c r="K21" s="37">
        <f t="shared" si="2"/>
        <v>0</v>
      </c>
      <c r="L21" s="37">
        <f t="shared" si="6"/>
        <v>0</v>
      </c>
      <c r="M21" s="37" t="e">
        <f t="shared" si="3"/>
        <v>#DIV/0!</v>
      </c>
      <c r="N21" s="37" t="e">
        <f t="shared" si="4"/>
        <v>#DIV/0!</v>
      </c>
      <c r="O21" s="37" t="e">
        <f t="shared" si="5"/>
        <v>#DIV/0!</v>
      </c>
    </row>
    <row r="22" spans="1:15">
      <c r="A22" s="29"/>
      <c r="B22" s="36"/>
      <c r="C22" s="36"/>
      <c r="D22" s="36"/>
      <c r="E22" s="36"/>
      <c r="F22" s="36"/>
      <c r="G22" s="37">
        <f t="shared" si="0"/>
        <v>0</v>
      </c>
      <c r="H22" s="36"/>
      <c r="I22" s="36"/>
      <c r="J22" s="37">
        <f t="shared" si="1"/>
        <v>0</v>
      </c>
      <c r="K22" s="37">
        <f t="shared" si="2"/>
        <v>0</v>
      </c>
      <c r="L22" s="37">
        <f t="shared" si="6"/>
        <v>0</v>
      </c>
      <c r="M22" s="37" t="e">
        <f t="shared" si="3"/>
        <v>#DIV/0!</v>
      </c>
      <c r="N22" s="37" t="e">
        <f t="shared" si="4"/>
        <v>#DIV/0!</v>
      </c>
      <c r="O22" s="37" t="e">
        <f t="shared" si="5"/>
        <v>#DIV/0!</v>
      </c>
    </row>
    <row r="23" spans="1:15">
      <c r="A23" s="29"/>
      <c r="B23" s="36"/>
      <c r="C23" s="36"/>
      <c r="D23" s="36"/>
      <c r="E23" s="36"/>
      <c r="F23" s="36"/>
      <c r="G23" s="37">
        <f t="shared" si="0"/>
        <v>0</v>
      </c>
      <c r="H23" s="36"/>
      <c r="I23" s="36"/>
      <c r="J23" s="37">
        <f t="shared" si="1"/>
        <v>0</v>
      </c>
      <c r="K23" s="37">
        <f t="shared" si="2"/>
        <v>0</v>
      </c>
      <c r="L23" s="37">
        <f t="shared" si="6"/>
        <v>0</v>
      </c>
      <c r="M23" s="37" t="e">
        <f t="shared" si="3"/>
        <v>#DIV/0!</v>
      </c>
      <c r="N23" s="37" t="e">
        <f t="shared" si="4"/>
        <v>#DIV/0!</v>
      </c>
      <c r="O23" s="37" t="e">
        <f t="shared" si="5"/>
        <v>#DIV/0!</v>
      </c>
    </row>
    <row r="24" spans="1:15">
      <c r="A24" s="29"/>
      <c r="B24" s="36"/>
      <c r="C24" s="36"/>
      <c r="D24" s="36"/>
      <c r="E24" s="36"/>
      <c r="F24" s="36"/>
      <c r="G24" s="37">
        <f t="shared" si="0"/>
        <v>0</v>
      </c>
      <c r="H24" s="36"/>
      <c r="I24" s="36"/>
      <c r="J24" s="37">
        <f t="shared" si="1"/>
        <v>0</v>
      </c>
      <c r="K24" s="37">
        <f t="shared" si="2"/>
        <v>0</v>
      </c>
      <c r="L24" s="37">
        <f t="shared" si="6"/>
        <v>0</v>
      </c>
      <c r="M24" s="37" t="e">
        <f t="shared" si="3"/>
        <v>#DIV/0!</v>
      </c>
      <c r="N24" s="37" t="e">
        <f t="shared" si="4"/>
        <v>#DIV/0!</v>
      </c>
      <c r="O24" s="37" t="e">
        <f t="shared" si="5"/>
        <v>#DIV/0!</v>
      </c>
    </row>
    <row r="25" spans="1:15">
      <c r="A25" s="29"/>
      <c r="B25" s="36"/>
      <c r="C25" s="36"/>
      <c r="D25" s="36"/>
      <c r="E25" s="36"/>
      <c r="F25" s="36"/>
      <c r="G25" s="37">
        <f t="shared" si="0"/>
        <v>0</v>
      </c>
      <c r="H25" s="36"/>
      <c r="I25" s="36"/>
      <c r="J25" s="37">
        <f t="shared" si="1"/>
        <v>0</v>
      </c>
      <c r="K25" s="37">
        <f t="shared" si="2"/>
        <v>0</v>
      </c>
      <c r="L25" s="37">
        <f t="shared" si="6"/>
        <v>0</v>
      </c>
      <c r="M25" s="37" t="e">
        <f t="shared" si="3"/>
        <v>#DIV/0!</v>
      </c>
      <c r="N25" s="37" t="e">
        <f t="shared" si="4"/>
        <v>#DIV/0!</v>
      </c>
      <c r="O25" s="37" t="e">
        <f t="shared" si="5"/>
        <v>#DIV/0!</v>
      </c>
    </row>
    <row r="26" spans="1:15">
      <c r="A26" s="29"/>
      <c r="B26" s="36"/>
      <c r="C26" s="36"/>
      <c r="D26" s="36"/>
      <c r="E26" s="36"/>
      <c r="F26" s="36"/>
      <c r="G26" s="37">
        <f t="shared" si="0"/>
        <v>0</v>
      </c>
      <c r="H26" s="36"/>
      <c r="I26" s="36"/>
      <c r="J26" s="37">
        <f t="shared" si="1"/>
        <v>0</v>
      </c>
      <c r="K26" s="37">
        <f t="shared" si="2"/>
        <v>0</v>
      </c>
      <c r="L26" s="37">
        <f t="shared" si="6"/>
        <v>0</v>
      </c>
      <c r="M26" s="37" t="e">
        <f t="shared" si="3"/>
        <v>#DIV/0!</v>
      </c>
      <c r="N26" s="37" t="e">
        <f t="shared" si="4"/>
        <v>#DIV/0!</v>
      </c>
      <c r="O26" s="37" t="e">
        <f t="shared" si="5"/>
        <v>#DIV/0!</v>
      </c>
    </row>
    <row r="27" spans="1:15">
      <c r="A27" s="29"/>
      <c r="B27" s="36"/>
      <c r="C27" s="36"/>
      <c r="D27" s="36"/>
      <c r="E27" s="36"/>
      <c r="F27" s="36"/>
      <c r="G27" s="37">
        <f t="shared" si="0"/>
        <v>0</v>
      </c>
      <c r="H27" s="36"/>
      <c r="I27" s="36"/>
      <c r="J27" s="37">
        <f t="shared" si="1"/>
        <v>0</v>
      </c>
      <c r="K27" s="37">
        <f t="shared" si="2"/>
        <v>0</v>
      </c>
      <c r="L27" s="37">
        <f t="shared" si="6"/>
        <v>0</v>
      </c>
      <c r="M27" s="37" t="e">
        <f t="shared" si="3"/>
        <v>#DIV/0!</v>
      </c>
      <c r="N27" s="37" t="e">
        <f t="shared" si="4"/>
        <v>#DIV/0!</v>
      </c>
      <c r="O27" s="37" t="e">
        <f t="shared" si="5"/>
        <v>#DIV/0!</v>
      </c>
    </row>
    <row r="28" spans="1:15">
      <c r="A28" s="29"/>
      <c r="B28" s="36"/>
      <c r="C28" s="36"/>
      <c r="D28" s="36"/>
      <c r="E28" s="36"/>
      <c r="F28" s="36"/>
      <c r="G28" s="37">
        <f t="shared" si="0"/>
        <v>0</v>
      </c>
      <c r="H28" s="36"/>
      <c r="I28" s="36"/>
      <c r="J28" s="37">
        <f t="shared" si="1"/>
        <v>0</v>
      </c>
      <c r="K28" s="37">
        <f t="shared" si="2"/>
        <v>0</v>
      </c>
      <c r="L28" s="37">
        <f t="shared" si="6"/>
        <v>0</v>
      </c>
      <c r="M28" s="37" t="e">
        <f t="shared" si="3"/>
        <v>#DIV/0!</v>
      </c>
      <c r="N28" s="37" t="e">
        <f t="shared" si="4"/>
        <v>#DIV/0!</v>
      </c>
      <c r="O28" s="37" t="e">
        <f t="shared" si="5"/>
        <v>#DIV/0!</v>
      </c>
    </row>
    <row r="29" spans="1:15">
      <c r="A29" s="29"/>
      <c r="B29" s="36"/>
      <c r="C29" s="36"/>
      <c r="D29" s="36"/>
      <c r="E29" s="36"/>
      <c r="F29" s="36"/>
      <c r="G29" s="37">
        <f t="shared" si="0"/>
        <v>0</v>
      </c>
      <c r="H29" s="36"/>
      <c r="I29" s="36"/>
      <c r="J29" s="37">
        <f t="shared" si="1"/>
        <v>0</v>
      </c>
      <c r="K29" s="37">
        <f t="shared" si="2"/>
        <v>0</v>
      </c>
      <c r="L29" s="37">
        <f t="shared" si="6"/>
        <v>0</v>
      </c>
      <c r="M29" s="37" t="e">
        <f t="shared" si="3"/>
        <v>#DIV/0!</v>
      </c>
      <c r="N29" s="37" t="e">
        <f t="shared" si="4"/>
        <v>#DIV/0!</v>
      </c>
      <c r="O29" s="37" t="e">
        <f t="shared" si="5"/>
        <v>#DIV/0!</v>
      </c>
    </row>
    <row r="30" spans="1:15">
      <c r="A30" s="29"/>
      <c r="B30" s="36"/>
      <c r="C30" s="36"/>
      <c r="D30" s="36"/>
      <c r="E30" s="36"/>
      <c r="F30" s="36"/>
      <c r="G30" s="37">
        <f t="shared" si="0"/>
        <v>0</v>
      </c>
      <c r="H30" s="36"/>
      <c r="I30" s="36"/>
      <c r="J30" s="37">
        <f t="shared" si="1"/>
        <v>0</v>
      </c>
      <c r="K30" s="37">
        <f t="shared" si="2"/>
        <v>0</v>
      </c>
      <c r="L30" s="37">
        <f t="shared" si="6"/>
        <v>0</v>
      </c>
      <c r="M30" s="37" t="e">
        <f t="shared" si="3"/>
        <v>#DIV/0!</v>
      </c>
      <c r="N30" s="37" t="e">
        <f t="shared" si="4"/>
        <v>#DIV/0!</v>
      </c>
      <c r="O30" s="37" t="e">
        <f t="shared" si="5"/>
        <v>#DIV/0!</v>
      </c>
    </row>
    <row r="31" spans="1:15">
      <c r="A31" s="29"/>
      <c r="B31" s="36"/>
      <c r="C31" s="36"/>
      <c r="D31" s="36"/>
      <c r="E31" s="36"/>
      <c r="F31" s="36"/>
      <c r="G31" s="37">
        <f t="shared" si="0"/>
        <v>0</v>
      </c>
      <c r="H31" s="36"/>
      <c r="I31" s="36"/>
      <c r="J31" s="37">
        <f t="shared" si="1"/>
        <v>0</v>
      </c>
      <c r="K31" s="37">
        <f t="shared" si="2"/>
        <v>0</v>
      </c>
      <c r="L31" s="37">
        <f t="shared" si="6"/>
        <v>0</v>
      </c>
      <c r="M31" s="37" t="e">
        <f t="shared" si="3"/>
        <v>#DIV/0!</v>
      </c>
      <c r="N31" s="37" t="e">
        <f t="shared" si="4"/>
        <v>#DIV/0!</v>
      </c>
      <c r="O31" s="37" t="e">
        <f t="shared" si="5"/>
        <v>#DIV/0!</v>
      </c>
    </row>
    <row r="32" spans="1:15">
      <c r="A32" s="29"/>
      <c r="B32" s="36"/>
      <c r="C32" s="36"/>
      <c r="D32" s="36"/>
      <c r="E32" s="36"/>
      <c r="F32" s="36"/>
      <c r="G32" s="37">
        <f t="shared" si="0"/>
        <v>0</v>
      </c>
      <c r="H32" s="36"/>
      <c r="I32" s="36"/>
      <c r="J32" s="37">
        <f t="shared" si="1"/>
        <v>0</v>
      </c>
      <c r="K32" s="37">
        <f t="shared" si="2"/>
        <v>0</v>
      </c>
      <c r="L32" s="37">
        <f t="shared" si="6"/>
        <v>0</v>
      </c>
      <c r="M32" s="37" t="e">
        <f t="shared" si="3"/>
        <v>#DIV/0!</v>
      </c>
      <c r="N32" s="37" t="e">
        <f t="shared" si="4"/>
        <v>#DIV/0!</v>
      </c>
      <c r="O32" s="37" t="e">
        <f t="shared" si="5"/>
        <v>#DIV/0!</v>
      </c>
    </row>
    <row r="33" spans="1:15">
      <c r="A33" s="29"/>
      <c r="B33" s="36"/>
      <c r="C33" s="36"/>
      <c r="D33" s="36"/>
      <c r="E33" s="36"/>
      <c r="F33" s="36"/>
      <c r="G33" s="37">
        <f t="shared" si="0"/>
        <v>0</v>
      </c>
      <c r="H33" s="36"/>
      <c r="I33" s="36"/>
      <c r="J33" s="37">
        <f t="shared" si="1"/>
        <v>0</v>
      </c>
      <c r="K33" s="37">
        <f t="shared" si="2"/>
        <v>0</v>
      </c>
      <c r="L33" s="37">
        <f t="shared" si="6"/>
        <v>0</v>
      </c>
      <c r="M33" s="37" t="e">
        <f t="shared" si="3"/>
        <v>#DIV/0!</v>
      </c>
      <c r="N33" s="37" t="e">
        <f t="shared" si="4"/>
        <v>#DIV/0!</v>
      </c>
      <c r="O33" s="37" t="e">
        <f t="shared" si="5"/>
        <v>#DIV/0!</v>
      </c>
    </row>
    <row r="34" spans="1:15">
      <c r="A34" s="29"/>
      <c r="B34" s="36"/>
      <c r="C34" s="36"/>
      <c r="D34" s="36"/>
      <c r="E34" s="36"/>
      <c r="F34" s="36"/>
      <c r="G34" s="37">
        <f t="shared" si="0"/>
        <v>0</v>
      </c>
      <c r="H34" s="36"/>
      <c r="I34" s="36"/>
      <c r="J34" s="37">
        <f t="shared" si="1"/>
        <v>0</v>
      </c>
      <c r="K34" s="37">
        <f t="shared" si="2"/>
        <v>0</v>
      </c>
      <c r="L34" s="37">
        <f t="shared" si="6"/>
        <v>0</v>
      </c>
      <c r="M34" s="37" t="e">
        <f t="shared" si="3"/>
        <v>#DIV/0!</v>
      </c>
      <c r="N34" s="37" t="e">
        <f t="shared" si="4"/>
        <v>#DIV/0!</v>
      </c>
      <c r="O34" s="37" t="e">
        <f t="shared" si="5"/>
        <v>#DIV/0!</v>
      </c>
    </row>
    <row r="35" spans="1:15">
      <c r="A35" s="29"/>
      <c r="B35" s="36"/>
      <c r="C35" s="36"/>
      <c r="D35" s="36"/>
      <c r="E35" s="36"/>
      <c r="F35" s="36"/>
      <c r="G35" s="37">
        <f t="shared" si="0"/>
        <v>0</v>
      </c>
      <c r="H35" s="36"/>
      <c r="I35" s="36"/>
      <c r="J35" s="37">
        <f t="shared" si="1"/>
        <v>0</v>
      </c>
      <c r="K35" s="37">
        <f t="shared" si="2"/>
        <v>0</v>
      </c>
      <c r="L35" s="37">
        <f t="shared" si="6"/>
        <v>0</v>
      </c>
      <c r="M35" s="37" t="e">
        <f t="shared" si="3"/>
        <v>#DIV/0!</v>
      </c>
      <c r="N35" s="37" t="e">
        <f t="shared" si="4"/>
        <v>#DIV/0!</v>
      </c>
      <c r="O35" s="37" t="e">
        <f t="shared" si="5"/>
        <v>#DIV/0!</v>
      </c>
    </row>
    <row r="36" spans="1:15">
      <c r="A36" s="29"/>
      <c r="B36" s="36"/>
      <c r="C36" s="36"/>
      <c r="D36" s="36"/>
      <c r="E36" s="36"/>
      <c r="F36" s="36"/>
      <c r="G36" s="37">
        <f t="shared" ref="G36:G54" si="7">B36+C36+D36+E36+F36</f>
        <v>0</v>
      </c>
      <c r="H36" s="36"/>
      <c r="I36" s="36"/>
      <c r="J36" s="37">
        <f t="shared" ref="J36:J54" si="8">G36*10%</f>
        <v>0</v>
      </c>
      <c r="K36" s="37">
        <f t="shared" ref="K36:K54" si="9">G36*4%</f>
        <v>0</v>
      </c>
      <c r="L36" s="37">
        <f t="shared" si="6"/>
        <v>0</v>
      </c>
      <c r="M36" s="37" t="e">
        <f t="shared" ref="M36:M54" si="10">G36*H36/I36</f>
        <v>#DIV/0!</v>
      </c>
      <c r="N36" s="37" t="e">
        <f t="shared" ref="N36:N54" si="11">G36-J36-K36-L36-M36</f>
        <v>#DIV/0!</v>
      </c>
      <c r="O36" s="37" t="e">
        <f t="shared" ref="O36:O54" si="12">IF(N36&lt;=3000,N36*0.5%,IF(AND(N36&gt;3000,N36&lt;=5000),N36*1%,IF(AND(N36&gt;5000,N36&lt;=10000),N36*1.5%)))</f>
        <v>#DIV/0!</v>
      </c>
    </row>
    <row r="37" spans="1:15">
      <c r="A37" s="29"/>
      <c r="B37" s="36"/>
      <c r="C37" s="36"/>
      <c r="D37" s="36"/>
      <c r="E37" s="36"/>
      <c r="F37" s="36"/>
      <c r="G37" s="37">
        <f t="shared" si="7"/>
        <v>0</v>
      </c>
      <c r="H37" s="36"/>
      <c r="I37" s="36"/>
      <c r="J37" s="37">
        <f t="shared" si="8"/>
        <v>0</v>
      </c>
      <c r="K37" s="37">
        <f t="shared" si="9"/>
        <v>0</v>
      </c>
      <c r="L37" s="37">
        <f t="shared" ref="L37:L54" si="13">G37*8%</f>
        <v>0</v>
      </c>
      <c r="M37" s="37" t="e">
        <f t="shared" si="10"/>
        <v>#DIV/0!</v>
      </c>
      <c r="N37" s="37" t="e">
        <f t="shared" si="11"/>
        <v>#DIV/0!</v>
      </c>
      <c r="O37" s="37" t="e">
        <f t="shared" si="12"/>
        <v>#DIV/0!</v>
      </c>
    </row>
    <row r="38" spans="1:15">
      <c r="A38" s="29"/>
      <c r="B38" s="36"/>
      <c r="C38" s="36"/>
      <c r="D38" s="36"/>
      <c r="E38" s="36"/>
      <c r="F38" s="36"/>
      <c r="G38" s="37">
        <f t="shared" si="7"/>
        <v>0</v>
      </c>
      <c r="H38" s="36"/>
      <c r="I38" s="36"/>
      <c r="J38" s="37">
        <f t="shared" si="8"/>
        <v>0</v>
      </c>
      <c r="K38" s="37">
        <f t="shared" si="9"/>
        <v>0</v>
      </c>
      <c r="L38" s="37">
        <f t="shared" si="13"/>
        <v>0</v>
      </c>
      <c r="M38" s="37" t="e">
        <f t="shared" si="10"/>
        <v>#DIV/0!</v>
      </c>
      <c r="N38" s="37" t="e">
        <f t="shared" si="11"/>
        <v>#DIV/0!</v>
      </c>
      <c r="O38" s="37" t="e">
        <f t="shared" si="12"/>
        <v>#DIV/0!</v>
      </c>
    </row>
    <row r="39" spans="1:15">
      <c r="A39" s="29"/>
      <c r="B39" s="36"/>
      <c r="C39" s="36"/>
      <c r="D39" s="36"/>
      <c r="E39" s="36"/>
      <c r="F39" s="36"/>
      <c r="G39" s="37">
        <f t="shared" si="7"/>
        <v>0</v>
      </c>
      <c r="H39" s="36"/>
      <c r="I39" s="36"/>
      <c r="J39" s="37">
        <f t="shared" si="8"/>
        <v>0</v>
      </c>
      <c r="K39" s="37">
        <f t="shared" si="9"/>
        <v>0</v>
      </c>
      <c r="L39" s="37">
        <f t="shared" si="13"/>
        <v>0</v>
      </c>
      <c r="M39" s="37" t="e">
        <f t="shared" si="10"/>
        <v>#DIV/0!</v>
      </c>
      <c r="N39" s="37" t="e">
        <f t="shared" si="11"/>
        <v>#DIV/0!</v>
      </c>
      <c r="O39" s="37" t="e">
        <f t="shared" si="12"/>
        <v>#DIV/0!</v>
      </c>
    </row>
    <row r="40" spans="1:15">
      <c r="A40" s="29"/>
      <c r="B40" s="36"/>
      <c r="C40" s="36"/>
      <c r="D40" s="36"/>
      <c r="E40" s="36"/>
      <c r="F40" s="36"/>
      <c r="G40" s="37">
        <f t="shared" si="7"/>
        <v>0</v>
      </c>
      <c r="H40" s="36"/>
      <c r="I40" s="36"/>
      <c r="J40" s="37">
        <f t="shared" si="8"/>
        <v>0</v>
      </c>
      <c r="K40" s="37">
        <f t="shared" si="9"/>
        <v>0</v>
      </c>
      <c r="L40" s="37">
        <f t="shared" si="13"/>
        <v>0</v>
      </c>
      <c r="M40" s="37" t="e">
        <f t="shared" si="10"/>
        <v>#DIV/0!</v>
      </c>
      <c r="N40" s="37" t="e">
        <f t="shared" si="11"/>
        <v>#DIV/0!</v>
      </c>
      <c r="O40" s="37" t="e">
        <f t="shared" si="12"/>
        <v>#DIV/0!</v>
      </c>
    </row>
    <row r="41" spans="1:15">
      <c r="A41" s="29"/>
      <c r="B41" s="36"/>
      <c r="C41" s="36"/>
      <c r="D41" s="36"/>
      <c r="E41" s="36"/>
      <c r="F41" s="36"/>
      <c r="G41" s="37">
        <f t="shared" si="7"/>
        <v>0</v>
      </c>
      <c r="H41" s="36"/>
      <c r="I41" s="36"/>
      <c r="J41" s="37">
        <f t="shared" si="8"/>
        <v>0</v>
      </c>
      <c r="K41" s="37">
        <f t="shared" si="9"/>
        <v>0</v>
      </c>
      <c r="L41" s="37">
        <f t="shared" si="13"/>
        <v>0</v>
      </c>
      <c r="M41" s="37" t="e">
        <f t="shared" si="10"/>
        <v>#DIV/0!</v>
      </c>
      <c r="N41" s="37" t="e">
        <f t="shared" si="11"/>
        <v>#DIV/0!</v>
      </c>
      <c r="O41" s="37" t="e">
        <f t="shared" si="12"/>
        <v>#DIV/0!</v>
      </c>
    </row>
    <row r="42" spans="1:15">
      <c r="A42" s="29"/>
      <c r="B42" s="36"/>
      <c r="C42" s="36"/>
      <c r="D42" s="36"/>
      <c r="E42" s="36"/>
      <c r="F42" s="36"/>
      <c r="G42" s="37">
        <f t="shared" si="7"/>
        <v>0</v>
      </c>
      <c r="H42" s="36"/>
      <c r="I42" s="36"/>
      <c r="J42" s="37">
        <f t="shared" si="8"/>
        <v>0</v>
      </c>
      <c r="K42" s="37">
        <f t="shared" si="9"/>
        <v>0</v>
      </c>
      <c r="L42" s="37">
        <f t="shared" si="13"/>
        <v>0</v>
      </c>
      <c r="M42" s="37" t="e">
        <f t="shared" si="10"/>
        <v>#DIV/0!</v>
      </c>
      <c r="N42" s="37" t="e">
        <f t="shared" si="11"/>
        <v>#DIV/0!</v>
      </c>
      <c r="O42" s="37" t="e">
        <f t="shared" si="12"/>
        <v>#DIV/0!</v>
      </c>
    </row>
    <row r="43" spans="1:15">
      <c r="A43" s="29"/>
      <c r="B43" s="36"/>
      <c r="C43" s="36"/>
      <c r="D43" s="36"/>
      <c r="E43" s="36"/>
      <c r="F43" s="36"/>
      <c r="G43" s="37">
        <f t="shared" si="7"/>
        <v>0</v>
      </c>
      <c r="H43" s="36"/>
      <c r="I43" s="36"/>
      <c r="J43" s="37">
        <f t="shared" si="8"/>
        <v>0</v>
      </c>
      <c r="K43" s="37">
        <f t="shared" si="9"/>
        <v>0</v>
      </c>
      <c r="L43" s="37">
        <f t="shared" si="13"/>
        <v>0</v>
      </c>
      <c r="M43" s="37" t="e">
        <f t="shared" si="10"/>
        <v>#DIV/0!</v>
      </c>
      <c r="N43" s="37" t="e">
        <f t="shared" si="11"/>
        <v>#DIV/0!</v>
      </c>
      <c r="O43" s="37" t="e">
        <f t="shared" si="12"/>
        <v>#DIV/0!</v>
      </c>
    </row>
    <row r="44" spans="1:15">
      <c r="A44" s="29"/>
      <c r="B44" s="36"/>
      <c r="C44" s="36"/>
      <c r="D44" s="36"/>
      <c r="E44" s="36"/>
      <c r="F44" s="36"/>
      <c r="G44" s="37">
        <f t="shared" si="7"/>
        <v>0</v>
      </c>
      <c r="H44" s="36"/>
      <c r="I44" s="36"/>
      <c r="J44" s="37">
        <f t="shared" si="8"/>
        <v>0</v>
      </c>
      <c r="K44" s="37">
        <f t="shared" si="9"/>
        <v>0</v>
      </c>
      <c r="L44" s="37">
        <f t="shared" si="13"/>
        <v>0</v>
      </c>
      <c r="M44" s="37" t="e">
        <f t="shared" si="10"/>
        <v>#DIV/0!</v>
      </c>
      <c r="N44" s="37" t="e">
        <f t="shared" si="11"/>
        <v>#DIV/0!</v>
      </c>
      <c r="O44" s="37" t="e">
        <f t="shared" si="12"/>
        <v>#DIV/0!</v>
      </c>
    </row>
    <row r="45" spans="1:15">
      <c r="A45" s="29"/>
      <c r="B45" s="36"/>
      <c r="C45" s="36"/>
      <c r="D45" s="36"/>
      <c r="E45" s="36"/>
      <c r="F45" s="36"/>
      <c r="G45" s="37">
        <f t="shared" si="7"/>
        <v>0</v>
      </c>
      <c r="H45" s="36"/>
      <c r="I45" s="36"/>
      <c r="J45" s="37">
        <f t="shared" si="8"/>
        <v>0</v>
      </c>
      <c r="K45" s="37">
        <f t="shared" si="9"/>
        <v>0</v>
      </c>
      <c r="L45" s="37">
        <f t="shared" si="13"/>
        <v>0</v>
      </c>
      <c r="M45" s="37" t="e">
        <f t="shared" si="10"/>
        <v>#DIV/0!</v>
      </c>
      <c r="N45" s="37" t="e">
        <f t="shared" si="11"/>
        <v>#DIV/0!</v>
      </c>
      <c r="O45" s="37" t="e">
        <f t="shared" si="12"/>
        <v>#DIV/0!</v>
      </c>
    </row>
    <row r="46" spans="1:15">
      <c r="A46" s="29"/>
      <c r="B46" s="36"/>
      <c r="C46" s="36"/>
      <c r="D46" s="36"/>
      <c r="E46" s="36"/>
      <c r="F46" s="36"/>
      <c r="G46" s="37">
        <f t="shared" si="7"/>
        <v>0</v>
      </c>
      <c r="H46" s="36"/>
      <c r="I46" s="36"/>
      <c r="J46" s="37">
        <f t="shared" si="8"/>
        <v>0</v>
      </c>
      <c r="K46" s="37">
        <f t="shared" si="9"/>
        <v>0</v>
      </c>
      <c r="L46" s="37">
        <f t="shared" si="13"/>
        <v>0</v>
      </c>
      <c r="M46" s="37" t="e">
        <f t="shared" si="10"/>
        <v>#DIV/0!</v>
      </c>
      <c r="N46" s="37" t="e">
        <f t="shared" si="11"/>
        <v>#DIV/0!</v>
      </c>
      <c r="O46" s="37" t="e">
        <f t="shared" si="12"/>
        <v>#DIV/0!</v>
      </c>
    </row>
    <row r="47" spans="1:15">
      <c r="A47" s="29"/>
      <c r="B47" s="36"/>
      <c r="C47" s="36"/>
      <c r="D47" s="36"/>
      <c r="E47" s="36"/>
      <c r="F47" s="36"/>
      <c r="G47" s="37">
        <f t="shared" si="7"/>
        <v>0</v>
      </c>
      <c r="H47" s="36"/>
      <c r="I47" s="36"/>
      <c r="J47" s="37">
        <f t="shared" si="8"/>
        <v>0</v>
      </c>
      <c r="K47" s="37">
        <f t="shared" si="9"/>
        <v>0</v>
      </c>
      <c r="L47" s="37">
        <f t="shared" si="13"/>
        <v>0</v>
      </c>
      <c r="M47" s="37" t="e">
        <f t="shared" si="10"/>
        <v>#DIV/0!</v>
      </c>
      <c r="N47" s="37" t="e">
        <f t="shared" si="11"/>
        <v>#DIV/0!</v>
      </c>
      <c r="O47" s="37" t="e">
        <f t="shared" si="12"/>
        <v>#DIV/0!</v>
      </c>
    </row>
    <row r="48" spans="1:15">
      <c r="A48" s="29"/>
      <c r="B48" s="36"/>
      <c r="C48" s="36"/>
      <c r="D48" s="36"/>
      <c r="E48" s="36"/>
      <c r="F48" s="36"/>
      <c r="G48" s="37">
        <f t="shared" si="7"/>
        <v>0</v>
      </c>
      <c r="H48" s="36"/>
      <c r="I48" s="36"/>
      <c r="J48" s="37">
        <f t="shared" si="8"/>
        <v>0</v>
      </c>
      <c r="K48" s="37">
        <f t="shared" si="9"/>
        <v>0</v>
      </c>
      <c r="L48" s="37">
        <f t="shared" si="13"/>
        <v>0</v>
      </c>
      <c r="M48" s="37" t="e">
        <f t="shared" si="10"/>
        <v>#DIV/0!</v>
      </c>
      <c r="N48" s="37" t="e">
        <f t="shared" si="11"/>
        <v>#DIV/0!</v>
      </c>
      <c r="O48" s="37" t="e">
        <f t="shared" si="12"/>
        <v>#DIV/0!</v>
      </c>
    </row>
    <row r="49" spans="1:15">
      <c r="A49" s="29"/>
      <c r="B49" s="36"/>
      <c r="C49" s="36"/>
      <c r="D49" s="36"/>
      <c r="E49" s="36"/>
      <c r="F49" s="36"/>
      <c r="G49" s="37">
        <f t="shared" si="7"/>
        <v>0</v>
      </c>
      <c r="H49" s="36"/>
      <c r="I49" s="36"/>
      <c r="J49" s="37">
        <f t="shared" si="8"/>
        <v>0</v>
      </c>
      <c r="K49" s="37">
        <f t="shared" si="9"/>
        <v>0</v>
      </c>
      <c r="L49" s="37">
        <f t="shared" si="13"/>
        <v>0</v>
      </c>
      <c r="M49" s="37" t="e">
        <f t="shared" si="10"/>
        <v>#DIV/0!</v>
      </c>
      <c r="N49" s="37" t="e">
        <f t="shared" si="11"/>
        <v>#DIV/0!</v>
      </c>
      <c r="O49" s="37" t="e">
        <f t="shared" si="12"/>
        <v>#DIV/0!</v>
      </c>
    </row>
    <row r="50" spans="1:15">
      <c r="A50" s="29"/>
      <c r="B50" s="36"/>
      <c r="C50" s="36"/>
      <c r="D50" s="36"/>
      <c r="E50" s="36"/>
      <c r="F50" s="36"/>
      <c r="G50" s="37">
        <f t="shared" si="7"/>
        <v>0</v>
      </c>
      <c r="H50" s="36"/>
      <c r="I50" s="36"/>
      <c r="J50" s="37">
        <f t="shared" si="8"/>
        <v>0</v>
      </c>
      <c r="K50" s="37">
        <f t="shared" si="9"/>
        <v>0</v>
      </c>
      <c r="L50" s="37">
        <f t="shared" si="13"/>
        <v>0</v>
      </c>
      <c r="M50" s="37" t="e">
        <f t="shared" si="10"/>
        <v>#DIV/0!</v>
      </c>
      <c r="N50" s="37" t="e">
        <f t="shared" si="11"/>
        <v>#DIV/0!</v>
      </c>
      <c r="O50" s="37" t="e">
        <f t="shared" si="12"/>
        <v>#DIV/0!</v>
      </c>
    </row>
    <row r="51" spans="1:15">
      <c r="A51" s="29"/>
      <c r="B51" s="36"/>
      <c r="C51" s="36"/>
      <c r="D51" s="36"/>
      <c r="E51" s="36"/>
      <c r="F51" s="36"/>
      <c r="G51" s="37">
        <f t="shared" si="7"/>
        <v>0</v>
      </c>
      <c r="H51" s="36"/>
      <c r="I51" s="36"/>
      <c r="J51" s="37">
        <f t="shared" si="8"/>
        <v>0</v>
      </c>
      <c r="K51" s="37">
        <f t="shared" si="9"/>
        <v>0</v>
      </c>
      <c r="L51" s="37">
        <f t="shared" si="13"/>
        <v>0</v>
      </c>
      <c r="M51" s="37" t="e">
        <f t="shared" si="10"/>
        <v>#DIV/0!</v>
      </c>
      <c r="N51" s="37" t="e">
        <f t="shared" si="11"/>
        <v>#DIV/0!</v>
      </c>
      <c r="O51" s="37" t="e">
        <f t="shared" si="12"/>
        <v>#DIV/0!</v>
      </c>
    </row>
    <row r="52" spans="1:15">
      <c r="A52" s="29"/>
      <c r="B52" s="36"/>
      <c r="C52" s="36"/>
      <c r="D52" s="36"/>
      <c r="E52" s="36"/>
      <c r="F52" s="36"/>
      <c r="G52" s="37">
        <f t="shared" si="7"/>
        <v>0</v>
      </c>
      <c r="H52" s="36"/>
      <c r="I52" s="36"/>
      <c r="J52" s="37">
        <f t="shared" si="8"/>
        <v>0</v>
      </c>
      <c r="K52" s="37">
        <f t="shared" si="9"/>
        <v>0</v>
      </c>
      <c r="L52" s="37">
        <f t="shared" si="13"/>
        <v>0</v>
      </c>
      <c r="M52" s="37" t="e">
        <f t="shared" si="10"/>
        <v>#DIV/0!</v>
      </c>
      <c r="N52" s="37" t="e">
        <f t="shared" si="11"/>
        <v>#DIV/0!</v>
      </c>
      <c r="O52" s="37" t="e">
        <f t="shared" si="12"/>
        <v>#DIV/0!</v>
      </c>
    </row>
    <row r="53" spans="1:15">
      <c r="A53" s="29"/>
      <c r="B53" s="36"/>
      <c r="C53" s="36"/>
      <c r="D53" s="36"/>
      <c r="E53" s="36"/>
      <c r="F53" s="36"/>
      <c r="G53" s="37">
        <f t="shared" si="7"/>
        <v>0</v>
      </c>
      <c r="H53" s="36"/>
      <c r="I53" s="36"/>
      <c r="J53" s="37">
        <f t="shared" si="8"/>
        <v>0</v>
      </c>
      <c r="K53" s="37">
        <f t="shared" si="9"/>
        <v>0</v>
      </c>
      <c r="L53" s="37">
        <f t="shared" si="13"/>
        <v>0</v>
      </c>
      <c r="M53" s="37" t="e">
        <f t="shared" si="10"/>
        <v>#DIV/0!</v>
      </c>
      <c r="N53" s="37" t="e">
        <f t="shared" si="11"/>
        <v>#DIV/0!</v>
      </c>
      <c r="O53" s="37" t="e">
        <f t="shared" si="12"/>
        <v>#DIV/0!</v>
      </c>
    </row>
    <row r="54" spans="1:15">
      <c r="A54" s="29"/>
      <c r="B54" s="36"/>
      <c r="C54" s="36"/>
      <c r="D54" s="36"/>
      <c r="E54" s="36"/>
      <c r="F54" s="36"/>
      <c r="G54" s="37">
        <f t="shared" si="7"/>
        <v>0</v>
      </c>
      <c r="H54" s="36"/>
      <c r="I54" s="36"/>
      <c r="J54" s="37">
        <f t="shared" si="8"/>
        <v>0</v>
      </c>
      <c r="K54" s="37">
        <f t="shared" si="9"/>
        <v>0</v>
      </c>
      <c r="L54" s="37">
        <f t="shared" si="13"/>
        <v>0</v>
      </c>
      <c r="M54" s="37" t="e">
        <f t="shared" si="10"/>
        <v>#DIV/0!</v>
      </c>
      <c r="N54" s="37" t="e">
        <f t="shared" si="11"/>
        <v>#DIV/0!</v>
      </c>
      <c r="O54" s="37" t="e">
        <f t="shared" si="12"/>
        <v>#DIV/0!</v>
      </c>
    </row>
  </sheetData>
  <sheetProtection password="87A0" sheet="1" objects="1"/>
  <mergeCells count="1">
    <mergeCell ref="A1:O1"/>
  </mergeCells>
  <pageMargins left="0.75" right="0.75" top="1" bottom="1" header="0.511805555555556" footer="0.511805555555556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workbookViewId="0">
      <selection activeCell="C3" sqref="C3:C21"/>
    </sheetView>
  </sheetViews>
  <sheetFormatPr defaultColWidth="9" defaultRowHeight="13.5"/>
  <cols>
    <col min="1" max="1" width="9" style="14"/>
    <col min="2" max="2" width="12.75" style="14" customWidth="1"/>
    <col min="3" max="3" width="9" style="14"/>
    <col min="4" max="5" width="12.25" style="14" customWidth="1"/>
    <col min="6" max="6" width="10.25" style="14" customWidth="1"/>
    <col min="7" max="7" width="9" style="14"/>
    <col min="8" max="8" width="12.625" style="14" customWidth="1"/>
    <col min="9" max="9" width="9" style="14"/>
    <col min="10" max="10" width="13.75" style="14" customWidth="1"/>
    <col min="11" max="11" width="11.25" style="14" customWidth="1"/>
    <col min="12" max="12" width="13" style="14" customWidth="1"/>
    <col min="13" max="13" width="15.125" style="14" customWidth="1"/>
    <col min="14" max="14" width="12.625" style="14" customWidth="1"/>
    <col min="15" max="15" width="14.125" style="14" customWidth="1"/>
    <col min="16" max="16384" width="9" style="14"/>
  </cols>
  <sheetData>
    <row r="1" ht="34.5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29.1" customHeight="1" spans="1:15">
      <c r="A2" s="16" t="s">
        <v>1</v>
      </c>
      <c r="B2" s="17" t="s">
        <v>2</v>
      </c>
      <c r="C2" s="17" t="s">
        <v>3</v>
      </c>
      <c r="D2" s="16" t="s">
        <v>4</v>
      </c>
      <c r="E2" s="16" t="s">
        <v>5</v>
      </c>
      <c r="F2" s="17" t="s">
        <v>6</v>
      </c>
      <c r="G2" s="18" t="s">
        <v>7</v>
      </c>
      <c r="H2" s="16" t="s">
        <v>8</v>
      </c>
      <c r="I2" s="16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1" t="s">
        <v>15</v>
      </c>
    </row>
    <row r="3" spans="1:15">
      <c r="A3" s="19" t="s">
        <v>26</v>
      </c>
      <c r="B3" s="19">
        <v>1510</v>
      </c>
      <c r="C3" s="21">
        <v>3335</v>
      </c>
      <c r="D3" s="20">
        <v>885</v>
      </c>
      <c r="E3" s="20">
        <v>1330</v>
      </c>
      <c r="F3" s="34"/>
      <c r="G3" s="35">
        <f>B3+C3+D3+E3+F3</f>
        <v>7060</v>
      </c>
      <c r="H3" s="24">
        <v>574.81</v>
      </c>
      <c r="I3" s="34">
        <v>14856</v>
      </c>
      <c r="J3" s="35">
        <f>G3*10%</f>
        <v>706</v>
      </c>
      <c r="K3" s="37">
        <f>G3*4%</f>
        <v>282.4</v>
      </c>
      <c r="L3" s="37">
        <f>G3*10%</f>
        <v>706</v>
      </c>
      <c r="M3" s="37">
        <f>G3*H3/I3</f>
        <v>273.166303177167</v>
      </c>
      <c r="N3" s="37">
        <f>G3-J3-K3-L3-M3</f>
        <v>5092.43369682283</v>
      </c>
      <c r="O3" s="37">
        <f>IF(N3&lt;=3000,N3*0.5%,IF(AND(N3&gt;3000,N3&lt;=5000),N3*1%,IF(AND(N3&gt;5000,N3&lt;=10000),N3*1.5%)))</f>
        <v>76.3865054523425</v>
      </c>
    </row>
    <row r="4" spans="1:15">
      <c r="A4" s="19" t="s">
        <v>27</v>
      </c>
      <c r="B4" s="19">
        <v>1730</v>
      </c>
      <c r="C4" s="21">
        <v>3110</v>
      </c>
      <c r="D4" s="20">
        <v>960</v>
      </c>
      <c r="E4" s="20">
        <v>1440</v>
      </c>
      <c r="F4" s="34"/>
      <c r="G4" s="35">
        <f t="shared" ref="G4:G26" si="0">B4+C4+D4+E4+F4</f>
        <v>7240</v>
      </c>
      <c r="H4" s="24">
        <v>682.69</v>
      </c>
      <c r="I4" s="34">
        <v>14807</v>
      </c>
      <c r="J4" s="35">
        <f t="shared" ref="J4:J27" si="1">G4*10%</f>
        <v>724</v>
      </c>
      <c r="K4" s="37">
        <f t="shared" ref="K4:K27" si="2">G4*4%</f>
        <v>289.6</v>
      </c>
      <c r="L4" s="37">
        <f>G4*8%</f>
        <v>579.2</v>
      </c>
      <c r="M4" s="37">
        <f t="shared" ref="M4:M27" si="3">G4*H4/I4</f>
        <v>333.806686026879</v>
      </c>
      <c r="N4" s="37">
        <f t="shared" ref="N4:N27" si="4">G4-J4-K4-L4-M4</f>
        <v>5313.39331397312</v>
      </c>
      <c r="O4" s="37">
        <f t="shared" ref="O4:O27" si="5">IF(N4&lt;=3000,N4*0.5%,IF(AND(N4&gt;3000,N4&lt;=5000),N4*1%,IF(AND(N4&gt;5000,N4&lt;=10000),N4*1.5%)))</f>
        <v>79.7008997095968</v>
      </c>
    </row>
    <row r="5" spans="1:15">
      <c r="A5" s="19" t="s">
        <v>28</v>
      </c>
      <c r="B5" s="19">
        <v>1330</v>
      </c>
      <c r="C5" s="21">
        <v>2276</v>
      </c>
      <c r="D5" s="20">
        <v>840</v>
      </c>
      <c r="E5" s="20">
        <v>1260</v>
      </c>
      <c r="F5" s="34"/>
      <c r="G5" s="35">
        <f t="shared" si="0"/>
        <v>5706</v>
      </c>
      <c r="H5" s="24">
        <v>80.43</v>
      </c>
      <c r="I5" s="34">
        <v>11712</v>
      </c>
      <c r="J5" s="35">
        <f t="shared" si="1"/>
        <v>570.6</v>
      </c>
      <c r="K5" s="37">
        <f t="shared" si="2"/>
        <v>228.24</v>
      </c>
      <c r="L5" s="37">
        <f t="shared" ref="L5:L27" si="6">G5*8%</f>
        <v>456.48</v>
      </c>
      <c r="M5" s="37">
        <f t="shared" si="3"/>
        <v>39.1849026639344</v>
      </c>
      <c r="N5" s="37">
        <f t="shared" si="4"/>
        <v>4411.49509733607</v>
      </c>
      <c r="O5" s="37">
        <f t="shared" si="5"/>
        <v>44.1149509733607</v>
      </c>
    </row>
    <row r="6" spans="1:15">
      <c r="A6" s="19" t="s">
        <v>29</v>
      </c>
      <c r="B6" s="19">
        <v>1170</v>
      </c>
      <c r="C6" s="21">
        <v>2162</v>
      </c>
      <c r="D6" s="20">
        <v>790</v>
      </c>
      <c r="E6" s="20">
        <v>1185</v>
      </c>
      <c r="F6" s="34"/>
      <c r="G6" s="35">
        <f t="shared" si="0"/>
        <v>5307</v>
      </c>
      <c r="H6" s="24">
        <v>33.22</v>
      </c>
      <c r="I6" s="34">
        <v>11377</v>
      </c>
      <c r="J6" s="35">
        <f t="shared" si="1"/>
        <v>530.7</v>
      </c>
      <c r="K6" s="37">
        <f t="shared" si="2"/>
        <v>212.28</v>
      </c>
      <c r="L6" s="37">
        <f t="shared" si="6"/>
        <v>424.56</v>
      </c>
      <c r="M6" s="37">
        <f t="shared" si="3"/>
        <v>15.4960481673552</v>
      </c>
      <c r="N6" s="37">
        <f t="shared" si="4"/>
        <v>4123.96395183264</v>
      </c>
      <c r="O6" s="37">
        <f t="shared" si="5"/>
        <v>41.2396395183264</v>
      </c>
    </row>
    <row r="7" spans="1:15">
      <c r="A7" s="19" t="s">
        <v>30</v>
      </c>
      <c r="B7" s="19">
        <v>1050</v>
      </c>
      <c r="C7" s="21">
        <v>2219</v>
      </c>
      <c r="D7" s="20">
        <v>765</v>
      </c>
      <c r="E7" s="20">
        <v>1145</v>
      </c>
      <c r="F7" s="34"/>
      <c r="G7" s="35">
        <f t="shared" si="0"/>
        <v>5179</v>
      </c>
      <c r="H7" s="24">
        <v>84.08</v>
      </c>
      <c r="I7" s="34">
        <v>11042</v>
      </c>
      <c r="J7" s="35">
        <f t="shared" si="1"/>
        <v>517.9</v>
      </c>
      <c r="K7" s="37">
        <f t="shared" si="2"/>
        <v>207.16</v>
      </c>
      <c r="L7" s="37">
        <f t="shared" si="6"/>
        <v>414.32</v>
      </c>
      <c r="M7" s="37">
        <f t="shared" si="3"/>
        <v>39.4358195978989</v>
      </c>
      <c r="N7" s="37">
        <f t="shared" si="4"/>
        <v>4000.1841804021</v>
      </c>
      <c r="O7" s="37">
        <f t="shared" si="5"/>
        <v>40.001841804021</v>
      </c>
    </row>
    <row r="8" spans="1:15">
      <c r="A8" s="19" t="s">
        <v>31</v>
      </c>
      <c r="B8" s="21">
        <v>1170</v>
      </c>
      <c r="C8" s="21">
        <v>2219</v>
      </c>
      <c r="D8" s="20">
        <v>790</v>
      </c>
      <c r="E8" s="20">
        <v>1185</v>
      </c>
      <c r="F8" s="34"/>
      <c r="G8" s="35">
        <f t="shared" si="0"/>
        <v>5364</v>
      </c>
      <c r="H8" s="24">
        <v>57.62</v>
      </c>
      <c r="I8" s="34">
        <v>11139</v>
      </c>
      <c r="J8" s="35">
        <f t="shared" si="1"/>
        <v>536.4</v>
      </c>
      <c r="K8" s="37">
        <f t="shared" si="2"/>
        <v>214.56</v>
      </c>
      <c r="L8" s="37">
        <f t="shared" si="6"/>
        <v>429.12</v>
      </c>
      <c r="M8" s="37">
        <f t="shared" si="3"/>
        <v>27.7469862644762</v>
      </c>
      <c r="N8" s="37">
        <f t="shared" si="4"/>
        <v>4156.17301373552</v>
      </c>
      <c r="O8" s="37">
        <f t="shared" si="5"/>
        <v>41.5617301373552</v>
      </c>
    </row>
    <row r="9" spans="1:15">
      <c r="A9" s="19" t="s">
        <v>61</v>
      </c>
      <c r="B9" s="21">
        <v>1050</v>
      </c>
      <c r="C9" s="21">
        <v>2152</v>
      </c>
      <c r="D9" s="20">
        <v>765</v>
      </c>
      <c r="E9" s="20">
        <v>1145</v>
      </c>
      <c r="F9" s="34"/>
      <c r="G9" s="35">
        <f t="shared" si="0"/>
        <v>5112</v>
      </c>
      <c r="H9" s="26">
        <v>104.23</v>
      </c>
      <c r="I9" s="34">
        <v>10620</v>
      </c>
      <c r="J9" s="35">
        <f t="shared" si="1"/>
        <v>511.2</v>
      </c>
      <c r="K9" s="37">
        <f t="shared" si="2"/>
        <v>204.48</v>
      </c>
      <c r="L9" s="37">
        <f t="shared" si="6"/>
        <v>408.96</v>
      </c>
      <c r="M9" s="37">
        <f t="shared" si="3"/>
        <v>50.1717288135593</v>
      </c>
      <c r="N9" s="37">
        <f t="shared" si="4"/>
        <v>3937.18827118644</v>
      </c>
      <c r="O9" s="37">
        <f t="shared" si="5"/>
        <v>39.3718827118644</v>
      </c>
    </row>
    <row r="10" spans="1:19">
      <c r="A10" s="19" t="s">
        <v>41</v>
      </c>
      <c r="B10" s="21">
        <v>1170</v>
      </c>
      <c r="C10" s="21">
        <v>2011</v>
      </c>
      <c r="D10" s="20">
        <v>790</v>
      </c>
      <c r="E10" s="20">
        <v>1185</v>
      </c>
      <c r="F10" s="34"/>
      <c r="G10" s="35">
        <f t="shared" si="0"/>
        <v>5156</v>
      </c>
      <c r="H10" s="26">
        <v>29.71</v>
      </c>
      <c r="I10" s="34">
        <v>10582</v>
      </c>
      <c r="J10" s="35">
        <f t="shared" si="1"/>
        <v>515.6</v>
      </c>
      <c r="K10" s="37">
        <f t="shared" si="2"/>
        <v>206.24</v>
      </c>
      <c r="L10" s="37">
        <f t="shared" si="6"/>
        <v>412.48</v>
      </c>
      <c r="M10" s="37">
        <f t="shared" si="3"/>
        <v>14.4759742959743</v>
      </c>
      <c r="N10" s="37">
        <f t="shared" si="4"/>
        <v>4007.20402570403</v>
      </c>
      <c r="O10" s="37">
        <f t="shared" si="5"/>
        <v>40.0720402570403</v>
      </c>
      <c r="S10" s="38"/>
    </row>
    <row r="11" spans="1:15">
      <c r="A11" s="19" t="s">
        <v>32</v>
      </c>
      <c r="B11" s="21">
        <v>1330</v>
      </c>
      <c r="C11" s="21">
        <v>2323</v>
      </c>
      <c r="D11" s="20">
        <v>840</v>
      </c>
      <c r="E11" s="20">
        <v>1260</v>
      </c>
      <c r="F11" s="34"/>
      <c r="G11" s="35">
        <f t="shared" si="0"/>
        <v>5753</v>
      </c>
      <c r="H11" s="26">
        <v>209.41</v>
      </c>
      <c r="I11" s="34">
        <v>12003</v>
      </c>
      <c r="J11" s="35">
        <f t="shared" si="1"/>
        <v>575.3</v>
      </c>
      <c r="K11" s="37">
        <f t="shared" si="2"/>
        <v>230.12</v>
      </c>
      <c r="L11" s="37">
        <f t="shared" si="6"/>
        <v>460.24</v>
      </c>
      <c r="M11" s="37">
        <f t="shared" si="3"/>
        <v>100.369551778722</v>
      </c>
      <c r="N11" s="37">
        <f t="shared" si="4"/>
        <v>4386.97044822128</v>
      </c>
      <c r="O11" s="37">
        <f t="shared" si="5"/>
        <v>43.8697044822128</v>
      </c>
    </row>
    <row r="12" spans="1:15">
      <c r="A12" s="21" t="s">
        <v>62</v>
      </c>
      <c r="B12" s="19">
        <v>940</v>
      </c>
      <c r="C12" s="21">
        <v>1544</v>
      </c>
      <c r="D12" s="20">
        <v>740</v>
      </c>
      <c r="E12" s="20">
        <v>1105</v>
      </c>
      <c r="F12" s="34"/>
      <c r="G12" s="35">
        <f t="shared" si="0"/>
        <v>4329</v>
      </c>
      <c r="H12" s="26">
        <v>79.55</v>
      </c>
      <c r="I12" s="34">
        <v>9488</v>
      </c>
      <c r="J12" s="35">
        <f t="shared" si="1"/>
        <v>432.9</v>
      </c>
      <c r="K12" s="37">
        <f t="shared" si="2"/>
        <v>173.16</v>
      </c>
      <c r="L12" s="37">
        <f t="shared" si="6"/>
        <v>346.32</v>
      </c>
      <c r="M12" s="37">
        <f t="shared" si="3"/>
        <v>36.2955259274874</v>
      </c>
      <c r="N12" s="37">
        <f t="shared" si="4"/>
        <v>3340.32447407251</v>
      </c>
      <c r="O12" s="37">
        <f t="shared" si="5"/>
        <v>33.4032447407251</v>
      </c>
    </row>
    <row r="13" spans="1:15">
      <c r="A13" s="21" t="s">
        <v>33</v>
      </c>
      <c r="B13" s="21">
        <v>1050</v>
      </c>
      <c r="C13" s="21">
        <v>1739</v>
      </c>
      <c r="D13" s="20">
        <v>765</v>
      </c>
      <c r="E13" s="20">
        <v>1145</v>
      </c>
      <c r="F13" s="34"/>
      <c r="G13" s="35">
        <f t="shared" si="0"/>
        <v>4699</v>
      </c>
      <c r="H13" s="26">
        <v>65.88</v>
      </c>
      <c r="I13" s="34">
        <v>10216</v>
      </c>
      <c r="J13" s="35">
        <f t="shared" si="1"/>
        <v>469.9</v>
      </c>
      <c r="K13" s="37">
        <f t="shared" si="2"/>
        <v>187.96</v>
      </c>
      <c r="L13" s="37">
        <f t="shared" si="6"/>
        <v>375.92</v>
      </c>
      <c r="M13" s="37">
        <f t="shared" si="3"/>
        <v>30.3024784651527</v>
      </c>
      <c r="N13" s="37">
        <f t="shared" si="4"/>
        <v>3634.91752153485</v>
      </c>
      <c r="O13" s="37">
        <f t="shared" si="5"/>
        <v>36.3491752153485</v>
      </c>
    </row>
    <row r="14" spans="1:15">
      <c r="A14" s="21" t="s">
        <v>34</v>
      </c>
      <c r="B14" s="21">
        <v>1170</v>
      </c>
      <c r="C14" s="21">
        <v>2219</v>
      </c>
      <c r="D14" s="20">
        <v>790</v>
      </c>
      <c r="E14" s="20">
        <v>1185</v>
      </c>
      <c r="F14" s="34"/>
      <c r="G14" s="35">
        <f t="shared" si="0"/>
        <v>5364</v>
      </c>
      <c r="H14" s="26">
        <v>73.16</v>
      </c>
      <c r="I14" s="34">
        <v>11111</v>
      </c>
      <c r="J14" s="35">
        <f t="shared" si="1"/>
        <v>536.4</v>
      </c>
      <c r="K14" s="37">
        <f t="shared" si="2"/>
        <v>214.56</v>
      </c>
      <c r="L14" s="37">
        <f t="shared" si="6"/>
        <v>429.12</v>
      </c>
      <c r="M14" s="37">
        <f t="shared" si="3"/>
        <v>35.3190747907479</v>
      </c>
      <c r="N14" s="37">
        <f t="shared" si="4"/>
        <v>4148.60092520925</v>
      </c>
      <c r="O14" s="37">
        <f t="shared" si="5"/>
        <v>41.4860092520925</v>
      </c>
    </row>
    <row r="15" spans="1:15">
      <c r="A15" s="21" t="s">
        <v>63</v>
      </c>
      <c r="B15" s="19">
        <v>1510</v>
      </c>
      <c r="C15" s="21">
        <v>2822</v>
      </c>
      <c r="D15" s="20">
        <v>885</v>
      </c>
      <c r="E15" s="20">
        <v>1330</v>
      </c>
      <c r="F15" s="34"/>
      <c r="G15" s="35">
        <f t="shared" si="0"/>
        <v>6547</v>
      </c>
      <c r="H15" s="26">
        <v>667.07</v>
      </c>
      <c r="I15" s="34">
        <v>16896</v>
      </c>
      <c r="J15" s="35">
        <f t="shared" si="1"/>
        <v>654.7</v>
      </c>
      <c r="K15" s="37">
        <f t="shared" si="2"/>
        <v>261.88</v>
      </c>
      <c r="L15" s="37">
        <f t="shared" si="6"/>
        <v>523.76</v>
      </c>
      <c r="M15" s="37">
        <f t="shared" si="3"/>
        <v>258.481728811553</v>
      </c>
      <c r="N15" s="37">
        <f t="shared" si="4"/>
        <v>4848.17827118845</v>
      </c>
      <c r="O15" s="37">
        <f t="shared" si="5"/>
        <v>48.4817827118845</v>
      </c>
    </row>
    <row r="16" spans="1:15">
      <c r="A16" s="21" t="s">
        <v>35</v>
      </c>
      <c r="B16" s="19">
        <v>1050</v>
      </c>
      <c r="C16" s="21">
        <v>1739</v>
      </c>
      <c r="D16" s="20">
        <v>765</v>
      </c>
      <c r="E16" s="20">
        <v>1145</v>
      </c>
      <c r="F16" s="34"/>
      <c r="G16" s="35">
        <f t="shared" si="0"/>
        <v>4699</v>
      </c>
      <c r="H16" s="26">
        <v>0</v>
      </c>
      <c r="I16" s="34">
        <v>10520</v>
      </c>
      <c r="J16" s="35">
        <f t="shared" si="1"/>
        <v>469.9</v>
      </c>
      <c r="K16" s="37">
        <f t="shared" si="2"/>
        <v>187.96</v>
      </c>
      <c r="L16" s="37">
        <f t="shared" si="6"/>
        <v>375.92</v>
      </c>
      <c r="M16" s="37">
        <f t="shared" si="3"/>
        <v>0</v>
      </c>
      <c r="N16" s="37">
        <f t="shared" si="4"/>
        <v>3665.22</v>
      </c>
      <c r="O16" s="37">
        <f t="shared" si="5"/>
        <v>36.6522</v>
      </c>
    </row>
    <row r="17" spans="1:15">
      <c r="A17" s="21" t="s">
        <v>36</v>
      </c>
      <c r="B17" s="19">
        <v>780</v>
      </c>
      <c r="C17" s="21">
        <v>1575</v>
      </c>
      <c r="D17" s="20">
        <v>695</v>
      </c>
      <c r="E17" s="20">
        <v>1040</v>
      </c>
      <c r="F17" s="34"/>
      <c r="G17" s="35">
        <f t="shared" si="0"/>
        <v>4090</v>
      </c>
      <c r="H17" s="26">
        <v>60.77</v>
      </c>
      <c r="I17" s="34">
        <v>8789</v>
      </c>
      <c r="J17" s="35">
        <f t="shared" si="1"/>
        <v>409</v>
      </c>
      <c r="K17" s="37">
        <f t="shared" si="2"/>
        <v>163.6</v>
      </c>
      <c r="L17" s="37">
        <f t="shared" si="6"/>
        <v>327.2</v>
      </c>
      <c r="M17" s="37">
        <f t="shared" si="3"/>
        <v>28.2795881215155</v>
      </c>
      <c r="N17" s="37">
        <f t="shared" si="4"/>
        <v>3161.92041187848</v>
      </c>
      <c r="O17" s="37">
        <f t="shared" si="5"/>
        <v>31.6192041187848</v>
      </c>
    </row>
    <row r="18" spans="1:15">
      <c r="A18" s="21" t="s">
        <v>37</v>
      </c>
      <c r="B18" s="19">
        <v>940</v>
      </c>
      <c r="C18" s="21">
        <v>1544</v>
      </c>
      <c r="D18" s="20">
        <v>740</v>
      </c>
      <c r="E18" s="20">
        <v>1105</v>
      </c>
      <c r="F18" s="34"/>
      <c r="G18" s="35">
        <f t="shared" si="0"/>
        <v>4329</v>
      </c>
      <c r="H18" s="26">
        <v>0</v>
      </c>
      <c r="I18" s="34">
        <v>9845</v>
      </c>
      <c r="J18" s="35">
        <f t="shared" si="1"/>
        <v>432.9</v>
      </c>
      <c r="K18" s="37">
        <f t="shared" si="2"/>
        <v>173.16</v>
      </c>
      <c r="L18" s="37">
        <f t="shared" si="6"/>
        <v>346.32</v>
      </c>
      <c r="M18" s="37">
        <f t="shared" si="3"/>
        <v>0</v>
      </c>
      <c r="N18" s="37">
        <f t="shared" si="4"/>
        <v>3376.62</v>
      </c>
      <c r="O18" s="37">
        <f t="shared" si="5"/>
        <v>33.7662</v>
      </c>
    </row>
    <row r="19" spans="1:15">
      <c r="A19" s="21" t="s">
        <v>64</v>
      </c>
      <c r="B19" s="19">
        <v>1170</v>
      </c>
      <c r="C19" s="21">
        <v>2162</v>
      </c>
      <c r="D19" s="20">
        <v>790</v>
      </c>
      <c r="E19" s="20">
        <v>1185</v>
      </c>
      <c r="F19" s="34"/>
      <c r="G19" s="35">
        <f t="shared" si="0"/>
        <v>5307</v>
      </c>
      <c r="H19" s="26">
        <v>88.9</v>
      </c>
      <c r="I19" s="34">
        <v>11195</v>
      </c>
      <c r="J19" s="35">
        <f t="shared" si="1"/>
        <v>530.7</v>
      </c>
      <c r="K19" s="37">
        <f t="shared" si="2"/>
        <v>212.28</v>
      </c>
      <c r="L19" s="37">
        <f t="shared" si="6"/>
        <v>424.56</v>
      </c>
      <c r="M19" s="37">
        <f t="shared" si="3"/>
        <v>42.1431263957124</v>
      </c>
      <c r="N19" s="37">
        <f t="shared" si="4"/>
        <v>4097.31687360429</v>
      </c>
      <c r="O19" s="37">
        <f t="shared" si="5"/>
        <v>40.9731687360429</v>
      </c>
    </row>
    <row r="20" spans="1:15">
      <c r="A20" s="21" t="s">
        <v>38</v>
      </c>
      <c r="B20" s="19">
        <v>1630</v>
      </c>
      <c r="C20" s="21">
        <v>2323</v>
      </c>
      <c r="D20" s="20">
        <v>885</v>
      </c>
      <c r="E20" s="20">
        <v>1330</v>
      </c>
      <c r="F20" s="34"/>
      <c r="G20" s="35">
        <f t="shared" si="0"/>
        <v>6168</v>
      </c>
      <c r="H20" s="26">
        <v>122.06</v>
      </c>
      <c r="I20" s="34">
        <v>12567</v>
      </c>
      <c r="J20" s="35">
        <f t="shared" si="1"/>
        <v>616.8</v>
      </c>
      <c r="K20" s="37">
        <f t="shared" si="2"/>
        <v>246.72</v>
      </c>
      <c r="L20" s="37">
        <f t="shared" si="6"/>
        <v>493.44</v>
      </c>
      <c r="M20" s="37">
        <f t="shared" si="3"/>
        <v>59.9081785629028</v>
      </c>
      <c r="N20" s="37">
        <f t="shared" si="4"/>
        <v>4751.1318214371</v>
      </c>
      <c r="O20" s="37">
        <f t="shared" si="5"/>
        <v>47.511318214371</v>
      </c>
    </row>
    <row r="21" spans="1:15">
      <c r="A21" s="21" t="s">
        <v>65</v>
      </c>
      <c r="B21" s="19">
        <v>1330</v>
      </c>
      <c r="C21" s="21">
        <v>2897</v>
      </c>
      <c r="D21" s="20">
        <v>840</v>
      </c>
      <c r="E21" s="20">
        <v>1260</v>
      </c>
      <c r="F21" s="34"/>
      <c r="G21" s="35">
        <f t="shared" si="0"/>
        <v>6327</v>
      </c>
      <c r="H21" s="26">
        <v>127.46</v>
      </c>
      <c r="I21" s="34">
        <v>12868</v>
      </c>
      <c r="J21" s="35">
        <f t="shared" si="1"/>
        <v>632.7</v>
      </c>
      <c r="K21" s="37">
        <f t="shared" si="2"/>
        <v>253.08</v>
      </c>
      <c r="L21" s="37">
        <f t="shared" si="6"/>
        <v>506.16</v>
      </c>
      <c r="M21" s="37">
        <f t="shared" si="3"/>
        <v>62.6701445446068</v>
      </c>
      <c r="N21" s="37">
        <f t="shared" si="4"/>
        <v>4872.38985545539</v>
      </c>
      <c r="O21" s="37">
        <f t="shared" si="5"/>
        <v>48.7238985545539</v>
      </c>
    </row>
    <row r="22" spans="1:15">
      <c r="A22" s="29"/>
      <c r="B22" s="36"/>
      <c r="C22" s="36"/>
      <c r="D22" s="36"/>
      <c r="E22" s="36"/>
      <c r="F22" s="36"/>
      <c r="G22" s="37">
        <f t="shared" si="0"/>
        <v>0</v>
      </c>
      <c r="H22" s="36"/>
      <c r="I22" s="36"/>
      <c r="J22" s="37">
        <f t="shared" si="1"/>
        <v>0</v>
      </c>
      <c r="K22" s="37">
        <f t="shared" si="2"/>
        <v>0</v>
      </c>
      <c r="L22" s="37">
        <f t="shared" si="6"/>
        <v>0</v>
      </c>
      <c r="M22" s="37" t="e">
        <f t="shared" si="3"/>
        <v>#DIV/0!</v>
      </c>
      <c r="N22" s="37" t="e">
        <f t="shared" si="4"/>
        <v>#DIV/0!</v>
      </c>
      <c r="O22" s="37" t="e">
        <f t="shared" si="5"/>
        <v>#DIV/0!</v>
      </c>
    </row>
    <row r="23" spans="1:15">
      <c r="A23" s="29"/>
      <c r="B23" s="36"/>
      <c r="C23" s="36"/>
      <c r="D23" s="36"/>
      <c r="E23" s="36"/>
      <c r="F23" s="36"/>
      <c r="G23" s="37">
        <f t="shared" si="0"/>
        <v>0</v>
      </c>
      <c r="H23" s="36"/>
      <c r="I23" s="36"/>
      <c r="J23" s="37">
        <f t="shared" si="1"/>
        <v>0</v>
      </c>
      <c r="K23" s="37">
        <f t="shared" si="2"/>
        <v>0</v>
      </c>
      <c r="L23" s="37">
        <f t="shared" si="6"/>
        <v>0</v>
      </c>
      <c r="M23" s="37" t="e">
        <f t="shared" si="3"/>
        <v>#DIV/0!</v>
      </c>
      <c r="N23" s="37" t="e">
        <f t="shared" si="4"/>
        <v>#DIV/0!</v>
      </c>
      <c r="O23" s="37" t="e">
        <f t="shared" si="5"/>
        <v>#DIV/0!</v>
      </c>
    </row>
    <row r="24" spans="1:15">
      <c r="A24" s="29"/>
      <c r="B24" s="36"/>
      <c r="C24" s="36"/>
      <c r="D24" s="36"/>
      <c r="E24" s="36"/>
      <c r="F24" s="36"/>
      <c r="G24" s="37">
        <f t="shared" si="0"/>
        <v>0</v>
      </c>
      <c r="H24" s="36"/>
      <c r="I24" s="36"/>
      <c r="J24" s="37">
        <f t="shared" si="1"/>
        <v>0</v>
      </c>
      <c r="K24" s="37">
        <f t="shared" si="2"/>
        <v>0</v>
      </c>
      <c r="L24" s="37">
        <f t="shared" si="6"/>
        <v>0</v>
      </c>
      <c r="M24" s="37" t="e">
        <f t="shared" si="3"/>
        <v>#DIV/0!</v>
      </c>
      <c r="N24" s="37" t="e">
        <f t="shared" si="4"/>
        <v>#DIV/0!</v>
      </c>
      <c r="O24" s="37" t="e">
        <f t="shared" si="5"/>
        <v>#DIV/0!</v>
      </c>
    </row>
    <row r="25" spans="1:15">
      <c r="A25" s="29"/>
      <c r="B25" s="36"/>
      <c r="C25" s="36"/>
      <c r="D25" s="36"/>
      <c r="E25" s="36"/>
      <c r="F25" s="36"/>
      <c r="G25" s="37">
        <f t="shared" si="0"/>
        <v>0</v>
      </c>
      <c r="H25" s="36"/>
      <c r="I25" s="36"/>
      <c r="J25" s="37">
        <f t="shared" si="1"/>
        <v>0</v>
      </c>
      <c r="K25" s="37">
        <f t="shared" si="2"/>
        <v>0</v>
      </c>
      <c r="L25" s="37">
        <f t="shared" si="6"/>
        <v>0</v>
      </c>
      <c r="M25" s="37" t="e">
        <f t="shared" si="3"/>
        <v>#DIV/0!</v>
      </c>
      <c r="N25" s="37" t="e">
        <f t="shared" si="4"/>
        <v>#DIV/0!</v>
      </c>
      <c r="O25" s="37" t="e">
        <f t="shared" si="5"/>
        <v>#DIV/0!</v>
      </c>
    </row>
    <row r="26" spans="1:15">
      <c r="A26" s="29"/>
      <c r="B26" s="36"/>
      <c r="C26" s="36"/>
      <c r="D26" s="36"/>
      <c r="E26" s="36"/>
      <c r="F26" s="36"/>
      <c r="G26" s="37">
        <f t="shared" si="0"/>
        <v>0</v>
      </c>
      <c r="H26" s="36"/>
      <c r="I26" s="36"/>
      <c r="J26" s="37">
        <f t="shared" si="1"/>
        <v>0</v>
      </c>
      <c r="K26" s="37">
        <f t="shared" si="2"/>
        <v>0</v>
      </c>
      <c r="L26" s="37">
        <f t="shared" si="6"/>
        <v>0</v>
      </c>
      <c r="M26" s="37" t="e">
        <f t="shared" si="3"/>
        <v>#DIV/0!</v>
      </c>
      <c r="N26" s="37" t="e">
        <f t="shared" si="4"/>
        <v>#DIV/0!</v>
      </c>
      <c r="O26" s="37" t="e">
        <f t="shared" si="5"/>
        <v>#DIV/0!</v>
      </c>
    </row>
    <row r="27" s="13" customFormat="1" spans="1:15">
      <c r="A27" s="29"/>
      <c r="B27" s="27">
        <f>SUM(B3:B26)</f>
        <v>23080</v>
      </c>
      <c r="C27" s="27">
        <f>SUM(C3:C26)</f>
        <v>42371</v>
      </c>
      <c r="D27" s="27">
        <f t="shared" ref="D27:I27" si="7">SUM(D3:D26)</f>
        <v>15320</v>
      </c>
      <c r="E27" s="27">
        <f t="shared" si="7"/>
        <v>22965</v>
      </c>
      <c r="F27" s="27">
        <f t="shared" si="7"/>
        <v>0</v>
      </c>
      <c r="G27" s="27">
        <f t="shared" si="7"/>
        <v>103736</v>
      </c>
      <c r="H27" s="27">
        <f t="shared" si="7"/>
        <v>3141.05</v>
      </c>
      <c r="I27" s="27">
        <f t="shared" si="7"/>
        <v>221633</v>
      </c>
      <c r="J27" s="28">
        <f t="shared" si="1"/>
        <v>10373.6</v>
      </c>
      <c r="K27" s="28">
        <f t="shared" si="2"/>
        <v>4149.44</v>
      </c>
      <c r="L27" s="28">
        <f t="shared" si="6"/>
        <v>8298.88</v>
      </c>
      <c r="M27" s="28">
        <f t="shared" si="3"/>
        <v>1470.17800959243</v>
      </c>
      <c r="N27" s="28">
        <f t="shared" si="4"/>
        <v>79443.9019904076</v>
      </c>
      <c r="O27" s="28" t="b">
        <f t="shared" si="5"/>
        <v>0</v>
      </c>
    </row>
  </sheetData>
  <mergeCells count="1">
    <mergeCell ref="A1:O1"/>
  </mergeCells>
  <pageMargins left="0.75" right="0.75" top="1" bottom="1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workbookViewId="0">
      <selection activeCell="C3" sqref="C3:C21"/>
    </sheetView>
  </sheetViews>
  <sheetFormatPr defaultColWidth="9" defaultRowHeight="13.5"/>
  <cols>
    <col min="1" max="1" width="9" style="14"/>
    <col min="2" max="2" width="12.75" style="14" customWidth="1"/>
    <col min="3" max="3" width="9" style="14"/>
    <col min="4" max="5" width="12.25" style="14" customWidth="1"/>
    <col min="6" max="6" width="10.25" style="14" customWidth="1"/>
    <col min="7" max="7" width="9" style="14"/>
    <col min="8" max="8" width="12.625" style="14" customWidth="1"/>
    <col min="9" max="9" width="9" style="14"/>
    <col min="10" max="10" width="13.75" style="14" customWidth="1"/>
    <col min="11" max="11" width="11.25" style="14" customWidth="1"/>
    <col min="12" max="12" width="13" style="14" customWidth="1"/>
    <col min="13" max="13" width="15.125" style="14" customWidth="1"/>
    <col min="14" max="14" width="12.625" style="14" customWidth="1"/>
    <col min="15" max="15" width="14.125" style="14" customWidth="1"/>
    <col min="16" max="16384" width="9" style="14"/>
  </cols>
  <sheetData>
    <row r="1" ht="34.5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29.1" customHeight="1" spans="1:15">
      <c r="A2" s="16" t="s">
        <v>1</v>
      </c>
      <c r="B2" s="17" t="s">
        <v>2</v>
      </c>
      <c r="C2" s="17" t="s">
        <v>3</v>
      </c>
      <c r="D2" s="16" t="s">
        <v>4</v>
      </c>
      <c r="E2" s="16" t="s">
        <v>5</v>
      </c>
      <c r="F2" s="17" t="s">
        <v>6</v>
      </c>
      <c r="G2" s="18" t="s">
        <v>7</v>
      </c>
      <c r="H2" s="16" t="s">
        <v>8</v>
      </c>
      <c r="I2" s="16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1" t="s">
        <v>15</v>
      </c>
    </row>
    <row r="3" spans="1:15">
      <c r="A3" s="19" t="s">
        <v>26</v>
      </c>
      <c r="B3" s="19">
        <v>1510</v>
      </c>
      <c r="C3" s="21">
        <v>3335</v>
      </c>
      <c r="D3" s="20">
        <v>885</v>
      </c>
      <c r="E3" s="20">
        <v>1330</v>
      </c>
      <c r="F3" s="34"/>
      <c r="G3" s="35">
        <f>B3+C3+D3+E3+F3</f>
        <v>7060</v>
      </c>
      <c r="H3" s="24">
        <v>574.81</v>
      </c>
      <c r="I3" s="34">
        <v>14856</v>
      </c>
      <c r="J3" s="35">
        <f>G3*10%</f>
        <v>706</v>
      </c>
      <c r="K3" s="37">
        <f>G3*4%</f>
        <v>282.4</v>
      </c>
      <c r="L3" s="37">
        <f>G3*10%</f>
        <v>706</v>
      </c>
      <c r="M3" s="37">
        <f>G3*H3/I3</f>
        <v>273.166303177167</v>
      </c>
      <c r="N3" s="37">
        <f>G3-J3-K3-L3-M3</f>
        <v>5092.43369682283</v>
      </c>
      <c r="O3" s="37">
        <f>IF(N3&lt;=3000,N3*0.5%,IF(AND(N3&gt;3000,N3&lt;=5000),N3*1%,IF(AND(N3&gt;5000,N3&lt;=10000),N3*1.5%)))</f>
        <v>76.3865054523425</v>
      </c>
    </row>
    <row r="4" spans="1:15">
      <c r="A4" s="19" t="s">
        <v>27</v>
      </c>
      <c r="B4" s="19">
        <v>1730</v>
      </c>
      <c r="C4" s="21">
        <v>3110</v>
      </c>
      <c r="D4" s="20">
        <v>960</v>
      </c>
      <c r="E4" s="20">
        <v>1440</v>
      </c>
      <c r="F4" s="34"/>
      <c r="G4" s="35">
        <f t="shared" ref="G4:G26" si="0">B4+C4+D4+E4+F4</f>
        <v>7240</v>
      </c>
      <c r="H4" s="24">
        <v>682.69</v>
      </c>
      <c r="I4" s="34">
        <v>14807</v>
      </c>
      <c r="J4" s="35">
        <f t="shared" ref="J4:J27" si="1">G4*10%</f>
        <v>724</v>
      </c>
      <c r="K4" s="37">
        <f t="shared" ref="K4:K27" si="2">G4*4%</f>
        <v>289.6</v>
      </c>
      <c r="L4" s="37">
        <f>G4*8%</f>
        <v>579.2</v>
      </c>
      <c r="M4" s="37">
        <f t="shared" ref="M4:M27" si="3">G4*H4/I4</f>
        <v>333.806686026879</v>
      </c>
      <c r="N4" s="37">
        <f t="shared" ref="N4:N27" si="4">G4-J4-K4-L4-M4</f>
        <v>5313.39331397312</v>
      </c>
      <c r="O4" s="37">
        <f t="shared" ref="O4:O27" si="5">IF(N4&lt;=3000,N4*0.5%,IF(AND(N4&gt;3000,N4&lt;=5000),N4*1%,IF(AND(N4&gt;5000,N4&lt;=10000),N4*1.5%)))</f>
        <v>79.7008997095968</v>
      </c>
    </row>
    <row r="5" spans="1:15">
      <c r="A5" s="19" t="s">
        <v>28</v>
      </c>
      <c r="B5" s="19">
        <v>1330</v>
      </c>
      <c r="C5" s="21">
        <v>2276</v>
      </c>
      <c r="D5" s="20">
        <v>840</v>
      </c>
      <c r="E5" s="20">
        <v>1260</v>
      </c>
      <c r="F5" s="34"/>
      <c r="G5" s="35">
        <f t="shared" si="0"/>
        <v>5706</v>
      </c>
      <c r="H5" s="24">
        <v>80.44</v>
      </c>
      <c r="I5" s="34">
        <v>11712</v>
      </c>
      <c r="J5" s="35">
        <f t="shared" si="1"/>
        <v>570.6</v>
      </c>
      <c r="K5" s="37">
        <f t="shared" si="2"/>
        <v>228.24</v>
      </c>
      <c r="L5" s="37">
        <f t="shared" ref="L5:L27" si="6">G5*8%</f>
        <v>456.48</v>
      </c>
      <c r="M5" s="37">
        <f t="shared" si="3"/>
        <v>39.1897745901639</v>
      </c>
      <c r="N5" s="37">
        <f t="shared" si="4"/>
        <v>4411.49022540984</v>
      </c>
      <c r="O5" s="37">
        <f t="shared" si="5"/>
        <v>44.1149022540984</v>
      </c>
    </row>
    <row r="6" spans="1:15">
      <c r="A6" s="19" t="s">
        <v>29</v>
      </c>
      <c r="B6" s="19">
        <v>1170</v>
      </c>
      <c r="C6" s="21">
        <v>2162</v>
      </c>
      <c r="D6" s="20">
        <v>790</v>
      </c>
      <c r="E6" s="20">
        <v>1185</v>
      </c>
      <c r="F6" s="34"/>
      <c r="G6" s="35">
        <f t="shared" si="0"/>
        <v>5307</v>
      </c>
      <c r="H6" s="24">
        <v>33.22</v>
      </c>
      <c r="I6" s="34">
        <v>11377</v>
      </c>
      <c r="J6" s="35">
        <f t="shared" si="1"/>
        <v>530.7</v>
      </c>
      <c r="K6" s="37">
        <f t="shared" si="2"/>
        <v>212.28</v>
      </c>
      <c r="L6" s="37">
        <f t="shared" si="6"/>
        <v>424.56</v>
      </c>
      <c r="M6" s="37">
        <f t="shared" si="3"/>
        <v>15.4960481673552</v>
      </c>
      <c r="N6" s="37">
        <f t="shared" si="4"/>
        <v>4123.96395183264</v>
      </c>
      <c r="O6" s="37">
        <f t="shared" si="5"/>
        <v>41.2396395183264</v>
      </c>
    </row>
    <row r="7" spans="1:15">
      <c r="A7" s="19" t="s">
        <v>30</v>
      </c>
      <c r="B7" s="19">
        <v>1050</v>
      </c>
      <c r="C7" s="21">
        <v>2219</v>
      </c>
      <c r="D7" s="20">
        <v>765</v>
      </c>
      <c r="E7" s="20">
        <v>1145</v>
      </c>
      <c r="F7" s="34"/>
      <c r="G7" s="35">
        <f t="shared" si="0"/>
        <v>5179</v>
      </c>
      <c r="H7" s="24">
        <v>84.08</v>
      </c>
      <c r="I7" s="34">
        <v>11042</v>
      </c>
      <c r="J7" s="35">
        <f t="shared" si="1"/>
        <v>517.9</v>
      </c>
      <c r="K7" s="37">
        <f t="shared" si="2"/>
        <v>207.16</v>
      </c>
      <c r="L7" s="37">
        <f t="shared" si="6"/>
        <v>414.32</v>
      </c>
      <c r="M7" s="37">
        <f t="shared" si="3"/>
        <v>39.4358195978989</v>
      </c>
      <c r="N7" s="37">
        <f t="shared" si="4"/>
        <v>4000.1841804021</v>
      </c>
      <c r="O7" s="37">
        <f t="shared" si="5"/>
        <v>40.001841804021</v>
      </c>
    </row>
    <row r="8" spans="1:15">
      <c r="A8" s="19" t="s">
        <v>31</v>
      </c>
      <c r="B8" s="21">
        <v>1170</v>
      </c>
      <c r="C8" s="21">
        <v>2219</v>
      </c>
      <c r="D8" s="20">
        <v>790</v>
      </c>
      <c r="E8" s="20">
        <v>1185</v>
      </c>
      <c r="F8" s="34"/>
      <c r="G8" s="35">
        <f t="shared" si="0"/>
        <v>5364</v>
      </c>
      <c r="H8" s="24">
        <v>57.61</v>
      </c>
      <c r="I8" s="34">
        <v>11139</v>
      </c>
      <c r="J8" s="35">
        <f t="shared" si="1"/>
        <v>536.4</v>
      </c>
      <c r="K8" s="37">
        <f t="shared" si="2"/>
        <v>214.56</v>
      </c>
      <c r="L8" s="37">
        <f t="shared" si="6"/>
        <v>429.12</v>
      </c>
      <c r="M8" s="37">
        <f t="shared" si="3"/>
        <v>27.7421707514139</v>
      </c>
      <c r="N8" s="37">
        <f t="shared" si="4"/>
        <v>4156.17782924859</v>
      </c>
      <c r="O8" s="37">
        <f t="shared" si="5"/>
        <v>41.5617782924859</v>
      </c>
    </row>
    <row r="9" spans="1:15">
      <c r="A9" s="19" t="s">
        <v>61</v>
      </c>
      <c r="B9" s="21">
        <v>1050</v>
      </c>
      <c r="C9" s="21">
        <v>2152</v>
      </c>
      <c r="D9" s="20">
        <v>765</v>
      </c>
      <c r="E9" s="20">
        <v>1145</v>
      </c>
      <c r="F9" s="34"/>
      <c r="G9" s="35">
        <f t="shared" si="0"/>
        <v>5112</v>
      </c>
      <c r="H9" s="26">
        <v>104.23</v>
      </c>
      <c r="I9" s="34">
        <v>10620</v>
      </c>
      <c r="J9" s="35">
        <f t="shared" si="1"/>
        <v>511.2</v>
      </c>
      <c r="K9" s="37">
        <f t="shared" si="2"/>
        <v>204.48</v>
      </c>
      <c r="L9" s="37">
        <f t="shared" si="6"/>
        <v>408.96</v>
      </c>
      <c r="M9" s="37">
        <f t="shared" si="3"/>
        <v>50.1717288135593</v>
      </c>
      <c r="N9" s="37">
        <f t="shared" si="4"/>
        <v>3937.18827118644</v>
      </c>
      <c r="O9" s="37">
        <f t="shared" si="5"/>
        <v>39.3718827118644</v>
      </c>
    </row>
    <row r="10" spans="1:19">
      <c r="A10" s="19" t="s">
        <v>41</v>
      </c>
      <c r="B10" s="21">
        <v>1170</v>
      </c>
      <c r="C10" s="21">
        <v>2011</v>
      </c>
      <c r="D10" s="20">
        <v>790</v>
      </c>
      <c r="E10" s="20">
        <v>1185</v>
      </c>
      <c r="F10" s="34"/>
      <c r="G10" s="35">
        <f t="shared" si="0"/>
        <v>5156</v>
      </c>
      <c r="H10" s="26">
        <v>29.71</v>
      </c>
      <c r="I10" s="34">
        <v>10582</v>
      </c>
      <c r="J10" s="35">
        <f t="shared" si="1"/>
        <v>515.6</v>
      </c>
      <c r="K10" s="37">
        <f t="shared" si="2"/>
        <v>206.24</v>
      </c>
      <c r="L10" s="37">
        <f t="shared" si="6"/>
        <v>412.48</v>
      </c>
      <c r="M10" s="37">
        <f t="shared" si="3"/>
        <v>14.4759742959743</v>
      </c>
      <c r="N10" s="37">
        <f t="shared" si="4"/>
        <v>4007.20402570403</v>
      </c>
      <c r="O10" s="37">
        <f t="shared" si="5"/>
        <v>40.0720402570403</v>
      </c>
      <c r="S10" s="38"/>
    </row>
    <row r="11" spans="1:15">
      <c r="A11" s="19" t="s">
        <v>32</v>
      </c>
      <c r="B11" s="21">
        <v>1330</v>
      </c>
      <c r="C11" s="21">
        <v>2323</v>
      </c>
      <c r="D11" s="20">
        <v>840</v>
      </c>
      <c r="E11" s="20">
        <v>1260</v>
      </c>
      <c r="F11" s="34"/>
      <c r="G11" s="35">
        <f t="shared" si="0"/>
        <v>5753</v>
      </c>
      <c r="H11" s="26">
        <v>458.07</v>
      </c>
      <c r="I11" s="34">
        <v>12003</v>
      </c>
      <c r="J11" s="35">
        <f t="shared" si="1"/>
        <v>575.3</v>
      </c>
      <c r="K11" s="37">
        <f t="shared" si="2"/>
        <v>230.12</v>
      </c>
      <c r="L11" s="37">
        <f t="shared" si="6"/>
        <v>460.24</v>
      </c>
      <c r="M11" s="37">
        <f t="shared" si="3"/>
        <v>219.551504623844</v>
      </c>
      <c r="N11" s="37">
        <f t="shared" si="4"/>
        <v>4267.78849537616</v>
      </c>
      <c r="O11" s="37">
        <f t="shared" si="5"/>
        <v>42.6778849537616</v>
      </c>
    </row>
    <row r="12" spans="1:15">
      <c r="A12" s="21" t="s">
        <v>62</v>
      </c>
      <c r="B12" s="19">
        <v>940</v>
      </c>
      <c r="C12" s="21">
        <v>1544</v>
      </c>
      <c r="D12" s="20">
        <v>740</v>
      </c>
      <c r="E12" s="20">
        <v>1105</v>
      </c>
      <c r="F12" s="34"/>
      <c r="G12" s="35">
        <f t="shared" si="0"/>
        <v>4329</v>
      </c>
      <c r="H12" s="26">
        <v>79.55</v>
      </c>
      <c r="I12" s="34">
        <v>9488</v>
      </c>
      <c r="J12" s="35">
        <f t="shared" si="1"/>
        <v>432.9</v>
      </c>
      <c r="K12" s="37">
        <f t="shared" si="2"/>
        <v>173.16</v>
      </c>
      <c r="L12" s="37">
        <f t="shared" si="6"/>
        <v>346.32</v>
      </c>
      <c r="M12" s="37">
        <f t="shared" si="3"/>
        <v>36.2955259274874</v>
      </c>
      <c r="N12" s="37">
        <f t="shared" si="4"/>
        <v>3340.32447407251</v>
      </c>
      <c r="O12" s="37">
        <f t="shared" si="5"/>
        <v>33.4032447407251</v>
      </c>
    </row>
    <row r="13" spans="1:15">
      <c r="A13" s="21" t="s">
        <v>33</v>
      </c>
      <c r="B13" s="21">
        <v>1050</v>
      </c>
      <c r="C13" s="21">
        <v>1739</v>
      </c>
      <c r="D13" s="20">
        <v>765</v>
      </c>
      <c r="E13" s="20">
        <v>1145</v>
      </c>
      <c r="F13" s="34"/>
      <c r="G13" s="35">
        <f t="shared" si="0"/>
        <v>4699</v>
      </c>
      <c r="H13" s="26">
        <v>65.87</v>
      </c>
      <c r="I13" s="34">
        <v>10216</v>
      </c>
      <c r="J13" s="35">
        <f t="shared" si="1"/>
        <v>469.9</v>
      </c>
      <c r="K13" s="37">
        <f t="shared" si="2"/>
        <v>187.96</v>
      </c>
      <c r="L13" s="37">
        <f t="shared" si="6"/>
        <v>375.92</v>
      </c>
      <c r="M13" s="37">
        <f t="shared" si="3"/>
        <v>30.2978788175411</v>
      </c>
      <c r="N13" s="37">
        <f t="shared" si="4"/>
        <v>3634.92212118246</v>
      </c>
      <c r="O13" s="37">
        <f t="shared" si="5"/>
        <v>36.3492212118246</v>
      </c>
    </row>
    <row r="14" spans="1:15">
      <c r="A14" s="21" t="s">
        <v>34</v>
      </c>
      <c r="B14" s="21">
        <v>1170</v>
      </c>
      <c r="C14" s="21">
        <v>2219</v>
      </c>
      <c r="D14" s="20">
        <v>790</v>
      </c>
      <c r="E14" s="20">
        <v>1185</v>
      </c>
      <c r="F14" s="34"/>
      <c r="G14" s="35">
        <f t="shared" si="0"/>
        <v>5364</v>
      </c>
      <c r="H14" s="26">
        <v>73.16</v>
      </c>
      <c r="I14" s="34">
        <v>11111</v>
      </c>
      <c r="J14" s="35">
        <f t="shared" si="1"/>
        <v>536.4</v>
      </c>
      <c r="K14" s="37">
        <f t="shared" si="2"/>
        <v>214.56</v>
      </c>
      <c r="L14" s="37">
        <f t="shared" si="6"/>
        <v>429.12</v>
      </c>
      <c r="M14" s="37">
        <f t="shared" si="3"/>
        <v>35.3190747907479</v>
      </c>
      <c r="N14" s="37">
        <f t="shared" si="4"/>
        <v>4148.60092520925</v>
      </c>
      <c r="O14" s="37">
        <f t="shared" si="5"/>
        <v>41.4860092520925</v>
      </c>
    </row>
    <row r="15" spans="1:15">
      <c r="A15" s="21" t="s">
        <v>63</v>
      </c>
      <c r="B15" s="19">
        <v>1510</v>
      </c>
      <c r="C15" s="21">
        <v>2822</v>
      </c>
      <c r="D15" s="20">
        <v>885</v>
      </c>
      <c r="E15" s="20">
        <v>1330</v>
      </c>
      <c r="F15" s="34"/>
      <c r="G15" s="35">
        <f t="shared" si="0"/>
        <v>6547</v>
      </c>
      <c r="H15" s="26">
        <v>667.07</v>
      </c>
      <c r="I15" s="34">
        <v>16896</v>
      </c>
      <c r="J15" s="35">
        <f t="shared" si="1"/>
        <v>654.7</v>
      </c>
      <c r="K15" s="37">
        <f t="shared" si="2"/>
        <v>261.88</v>
      </c>
      <c r="L15" s="37">
        <f t="shared" si="6"/>
        <v>523.76</v>
      </c>
      <c r="M15" s="37">
        <f t="shared" si="3"/>
        <v>258.481728811553</v>
      </c>
      <c r="N15" s="37">
        <f t="shared" si="4"/>
        <v>4848.17827118845</v>
      </c>
      <c r="O15" s="37">
        <f t="shared" si="5"/>
        <v>48.4817827118845</v>
      </c>
    </row>
    <row r="16" spans="1:15">
      <c r="A16" s="21" t="s">
        <v>35</v>
      </c>
      <c r="B16" s="19">
        <v>1050</v>
      </c>
      <c r="C16" s="21">
        <v>1739</v>
      </c>
      <c r="D16" s="20">
        <v>765</v>
      </c>
      <c r="E16" s="20">
        <v>1145</v>
      </c>
      <c r="F16" s="34"/>
      <c r="G16" s="35">
        <f t="shared" si="0"/>
        <v>4699</v>
      </c>
      <c r="H16" s="26">
        <v>0</v>
      </c>
      <c r="I16" s="34">
        <v>10520</v>
      </c>
      <c r="J16" s="35">
        <f t="shared" si="1"/>
        <v>469.9</v>
      </c>
      <c r="K16" s="37">
        <f t="shared" si="2"/>
        <v>187.96</v>
      </c>
      <c r="L16" s="37">
        <f t="shared" si="6"/>
        <v>375.92</v>
      </c>
      <c r="M16" s="37">
        <f t="shared" si="3"/>
        <v>0</v>
      </c>
      <c r="N16" s="37">
        <f t="shared" si="4"/>
        <v>3665.22</v>
      </c>
      <c r="O16" s="37">
        <f t="shared" si="5"/>
        <v>36.6522</v>
      </c>
    </row>
    <row r="17" spans="1:15">
      <c r="A17" s="21" t="s">
        <v>36</v>
      </c>
      <c r="B17" s="19">
        <v>780</v>
      </c>
      <c r="C17" s="21">
        <v>1575</v>
      </c>
      <c r="D17" s="20">
        <v>695</v>
      </c>
      <c r="E17" s="20">
        <v>1040</v>
      </c>
      <c r="F17" s="34"/>
      <c r="G17" s="35">
        <f t="shared" si="0"/>
        <v>4090</v>
      </c>
      <c r="H17" s="26">
        <v>60.76</v>
      </c>
      <c r="I17" s="34">
        <v>8789</v>
      </c>
      <c r="J17" s="35">
        <f t="shared" si="1"/>
        <v>409</v>
      </c>
      <c r="K17" s="37">
        <f t="shared" si="2"/>
        <v>163.6</v>
      </c>
      <c r="L17" s="37">
        <f t="shared" si="6"/>
        <v>327.2</v>
      </c>
      <c r="M17" s="37">
        <f t="shared" si="3"/>
        <v>28.2749345773125</v>
      </c>
      <c r="N17" s="37">
        <f t="shared" si="4"/>
        <v>3161.92506542269</v>
      </c>
      <c r="O17" s="37">
        <f t="shared" si="5"/>
        <v>31.6192506542269</v>
      </c>
    </row>
    <row r="18" spans="1:15">
      <c r="A18" s="21" t="s">
        <v>37</v>
      </c>
      <c r="B18" s="19">
        <v>940</v>
      </c>
      <c r="C18" s="21">
        <v>1544</v>
      </c>
      <c r="D18" s="20">
        <v>740</v>
      </c>
      <c r="E18" s="20">
        <v>1105</v>
      </c>
      <c r="F18" s="34"/>
      <c r="G18" s="35">
        <f t="shared" si="0"/>
        <v>4329</v>
      </c>
      <c r="H18" s="26">
        <v>0</v>
      </c>
      <c r="I18" s="34">
        <v>9845</v>
      </c>
      <c r="J18" s="35">
        <f t="shared" si="1"/>
        <v>432.9</v>
      </c>
      <c r="K18" s="37">
        <f t="shared" si="2"/>
        <v>173.16</v>
      </c>
      <c r="L18" s="37">
        <f t="shared" si="6"/>
        <v>346.32</v>
      </c>
      <c r="M18" s="37">
        <f t="shared" si="3"/>
        <v>0</v>
      </c>
      <c r="N18" s="37">
        <f t="shared" si="4"/>
        <v>3376.62</v>
      </c>
      <c r="O18" s="37">
        <f t="shared" si="5"/>
        <v>33.7662</v>
      </c>
    </row>
    <row r="19" spans="1:15">
      <c r="A19" s="21" t="s">
        <v>64</v>
      </c>
      <c r="B19" s="19">
        <v>1170</v>
      </c>
      <c r="C19" s="21">
        <v>2162</v>
      </c>
      <c r="D19" s="20">
        <v>790</v>
      </c>
      <c r="E19" s="20">
        <v>1185</v>
      </c>
      <c r="F19" s="34"/>
      <c r="G19" s="35">
        <f t="shared" si="0"/>
        <v>5307</v>
      </c>
      <c r="H19" s="26">
        <v>88.91</v>
      </c>
      <c r="I19" s="34">
        <v>11195</v>
      </c>
      <c r="J19" s="35">
        <f t="shared" si="1"/>
        <v>530.7</v>
      </c>
      <c r="K19" s="37">
        <f t="shared" si="2"/>
        <v>212.28</v>
      </c>
      <c r="L19" s="37">
        <f t="shared" si="6"/>
        <v>424.56</v>
      </c>
      <c r="M19" s="37">
        <f t="shared" si="3"/>
        <v>42.1478669048682</v>
      </c>
      <c r="N19" s="37">
        <f t="shared" si="4"/>
        <v>4097.31213309513</v>
      </c>
      <c r="O19" s="37">
        <f t="shared" si="5"/>
        <v>40.9731213309513</v>
      </c>
    </row>
    <row r="20" spans="1:15">
      <c r="A20" s="21" t="s">
        <v>38</v>
      </c>
      <c r="B20" s="19">
        <v>1630</v>
      </c>
      <c r="C20" s="21">
        <v>2323</v>
      </c>
      <c r="D20" s="20">
        <v>885</v>
      </c>
      <c r="E20" s="20">
        <v>1330</v>
      </c>
      <c r="F20" s="34"/>
      <c r="G20" s="35">
        <f t="shared" si="0"/>
        <v>6168</v>
      </c>
      <c r="H20" s="26">
        <v>192.1</v>
      </c>
      <c r="I20" s="34">
        <v>12567</v>
      </c>
      <c r="J20" s="35">
        <f t="shared" si="1"/>
        <v>616.8</v>
      </c>
      <c r="K20" s="37">
        <f t="shared" si="2"/>
        <v>246.72</v>
      </c>
      <c r="L20" s="37">
        <f t="shared" si="6"/>
        <v>493.44</v>
      </c>
      <c r="M20" s="37">
        <f t="shared" si="3"/>
        <v>94.2844592981619</v>
      </c>
      <c r="N20" s="37">
        <f t="shared" si="4"/>
        <v>4716.75554070184</v>
      </c>
      <c r="O20" s="37">
        <f t="shared" si="5"/>
        <v>47.1675554070184</v>
      </c>
    </row>
    <row r="21" spans="1:15">
      <c r="A21" s="21" t="s">
        <v>65</v>
      </c>
      <c r="B21" s="19">
        <v>1330</v>
      </c>
      <c r="C21" s="21">
        <v>2897</v>
      </c>
      <c r="D21" s="20">
        <v>840</v>
      </c>
      <c r="E21" s="20">
        <v>1260</v>
      </c>
      <c r="F21" s="34"/>
      <c r="G21" s="35">
        <f t="shared" si="0"/>
        <v>6327</v>
      </c>
      <c r="H21" s="26">
        <v>283.75</v>
      </c>
      <c r="I21" s="34">
        <v>12868</v>
      </c>
      <c r="J21" s="35">
        <f t="shared" si="1"/>
        <v>632.7</v>
      </c>
      <c r="K21" s="37">
        <f t="shared" si="2"/>
        <v>253.08</v>
      </c>
      <c r="L21" s="37">
        <f t="shared" si="6"/>
        <v>506.16</v>
      </c>
      <c r="M21" s="37">
        <f t="shared" si="3"/>
        <v>139.515561858875</v>
      </c>
      <c r="N21" s="37">
        <f t="shared" si="4"/>
        <v>4795.54443814113</v>
      </c>
      <c r="O21" s="37">
        <f t="shared" si="5"/>
        <v>47.9554443814113</v>
      </c>
    </row>
    <row r="22" spans="1:15">
      <c r="A22" s="29"/>
      <c r="B22" s="36"/>
      <c r="C22" s="36"/>
      <c r="D22" s="36"/>
      <c r="E22" s="36"/>
      <c r="F22" s="36"/>
      <c r="G22" s="37">
        <f t="shared" si="0"/>
        <v>0</v>
      </c>
      <c r="H22" s="36"/>
      <c r="I22" s="36"/>
      <c r="J22" s="37">
        <f t="shared" si="1"/>
        <v>0</v>
      </c>
      <c r="K22" s="37">
        <f t="shared" si="2"/>
        <v>0</v>
      </c>
      <c r="L22" s="37">
        <f t="shared" si="6"/>
        <v>0</v>
      </c>
      <c r="M22" s="37" t="e">
        <f t="shared" si="3"/>
        <v>#DIV/0!</v>
      </c>
      <c r="N22" s="37" t="e">
        <f t="shared" si="4"/>
        <v>#DIV/0!</v>
      </c>
      <c r="O22" s="37" t="e">
        <f t="shared" si="5"/>
        <v>#DIV/0!</v>
      </c>
    </row>
    <row r="23" spans="1:15">
      <c r="A23" s="29"/>
      <c r="B23" s="36"/>
      <c r="C23" s="36"/>
      <c r="D23" s="36"/>
      <c r="E23" s="36"/>
      <c r="F23" s="36"/>
      <c r="G23" s="37">
        <f t="shared" si="0"/>
        <v>0</v>
      </c>
      <c r="H23" s="36"/>
      <c r="I23" s="36"/>
      <c r="J23" s="37">
        <f t="shared" si="1"/>
        <v>0</v>
      </c>
      <c r="K23" s="37">
        <f t="shared" si="2"/>
        <v>0</v>
      </c>
      <c r="L23" s="37">
        <f t="shared" si="6"/>
        <v>0</v>
      </c>
      <c r="M23" s="37" t="e">
        <f t="shared" si="3"/>
        <v>#DIV/0!</v>
      </c>
      <c r="N23" s="37" t="e">
        <f t="shared" si="4"/>
        <v>#DIV/0!</v>
      </c>
      <c r="O23" s="37" t="e">
        <f t="shared" si="5"/>
        <v>#DIV/0!</v>
      </c>
    </row>
    <row r="24" spans="1:15">
      <c r="A24" s="29"/>
      <c r="B24" s="36"/>
      <c r="C24" s="36"/>
      <c r="D24" s="36"/>
      <c r="E24" s="36"/>
      <c r="F24" s="36"/>
      <c r="G24" s="37">
        <f t="shared" si="0"/>
        <v>0</v>
      </c>
      <c r="H24" s="36"/>
      <c r="I24" s="36"/>
      <c r="J24" s="37">
        <f t="shared" si="1"/>
        <v>0</v>
      </c>
      <c r="K24" s="37">
        <f t="shared" si="2"/>
        <v>0</v>
      </c>
      <c r="L24" s="37">
        <f t="shared" si="6"/>
        <v>0</v>
      </c>
      <c r="M24" s="37" t="e">
        <f t="shared" si="3"/>
        <v>#DIV/0!</v>
      </c>
      <c r="N24" s="37" t="e">
        <f t="shared" si="4"/>
        <v>#DIV/0!</v>
      </c>
      <c r="O24" s="37" t="e">
        <f t="shared" si="5"/>
        <v>#DIV/0!</v>
      </c>
    </row>
    <row r="25" spans="1:15">
      <c r="A25" s="29"/>
      <c r="B25" s="36"/>
      <c r="C25" s="36"/>
      <c r="D25" s="36"/>
      <c r="E25" s="36"/>
      <c r="F25" s="36"/>
      <c r="G25" s="37">
        <f t="shared" si="0"/>
        <v>0</v>
      </c>
      <c r="H25" s="36"/>
      <c r="I25" s="36"/>
      <c r="J25" s="37">
        <f t="shared" si="1"/>
        <v>0</v>
      </c>
      <c r="K25" s="37">
        <f t="shared" si="2"/>
        <v>0</v>
      </c>
      <c r="L25" s="37">
        <f t="shared" si="6"/>
        <v>0</v>
      </c>
      <c r="M25" s="37" t="e">
        <f t="shared" si="3"/>
        <v>#DIV/0!</v>
      </c>
      <c r="N25" s="37" t="e">
        <f t="shared" si="4"/>
        <v>#DIV/0!</v>
      </c>
      <c r="O25" s="37" t="e">
        <f t="shared" si="5"/>
        <v>#DIV/0!</v>
      </c>
    </row>
    <row r="26" spans="1:15">
      <c r="A26" s="29"/>
      <c r="B26" s="36"/>
      <c r="C26" s="36"/>
      <c r="D26" s="36"/>
      <c r="E26" s="36"/>
      <c r="F26" s="36"/>
      <c r="G26" s="37">
        <f t="shared" si="0"/>
        <v>0</v>
      </c>
      <c r="H26" s="36"/>
      <c r="I26" s="36"/>
      <c r="J26" s="37">
        <f t="shared" si="1"/>
        <v>0</v>
      </c>
      <c r="K26" s="37">
        <f t="shared" si="2"/>
        <v>0</v>
      </c>
      <c r="L26" s="37">
        <f t="shared" si="6"/>
        <v>0</v>
      </c>
      <c r="M26" s="37" t="e">
        <f t="shared" si="3"/>
        <v>#DIV/0!</v>
      </c>
      <c r="N26" s="37" t="e">
        <f t="shared" si="4"/>
        <v>#DIV/0!</v>
      </c>
      <c r="O26" s="37" t="e">
        <f t="shared" si="5"/>
        <v>#DIV/0!</v>
      </c>
    </row>
    <row r="27" s="13" customFormat="1" spans="1:15">
      <c r="A27" s="29"/>
      <c r="B27" s="27">
        <f>SUM(B3:B26)</f>
        <v>23080</v>
      </c>
      <c r="C27" s="27">
        <f t="shared" ref="C27:I27" si="7">SUM(C3:C26)</f>
        <v>42371</v>
      </c>
      <c r="D27" s="27">
        <f t="shared" si="7"/>
        <v>15320</v>
      </c>
      <c r="E27" s="27">
        <f t="shared" si="7"/>
        <v>22965</v>
      </c>
      <c r="F27" s="27">
        <f t="shared" si="7"/>
        <v>0</v>
      </c>
      <c r="G27" s="27">
        <f t="shared" si="7"/>
        <v>103736</v>
      </c>
      <c r="H27" s="27">
        <f t="shared" si="7"/>
        <v>3616.03</v>
      </c>
      <c r="I27" s="27">
        <f t="shared" si="7"/>
        <v>221633</v>
      </c>
      <c r="J27" s="28">
        <f t="shared" si="1"/>
        <v>10373.6</v>
      </c>
      <c r="K27" s="28">
        <f t="shared" si="2"/>
        <v>4149.44</v>
      </c>
      <c r="L27" s="28">
        <f t="shared" si="6"/>
        <v>8298.88</v>
      </c>
      <c r="M27" s="28">
        <f t="shared" si="3"/>
        <v>1692.4938437868</v>
      </c>
      <c r="N27" s="28">
        <f t="shared" si="4"/>
        <v>79221.5861562132</v>
      </c>
      <c r="O27" s="28" t="b">
        <f t="shared" si="5"/>
        <v>0</v>
      </c>
    </row>
  </sheetData>
  <mergeCells count="1">
    <mergeCell ref="A1:O1"/>
  </mergeCells>
  <pageMargins left="0.75" right="0.75" top="1" bottom="1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workbookViewId="0">
      <selection activeCell="C3" sqref="C3:C21"/>
    </sheetView>
  </sheetViews>
  <sheetFormatPr defaultColWidth="9" defaultRowHeight="13.5"/>
  <cols>
    <col min="1" max="1" width="9" style="14"/>
    <col min="2" max="2" width="12.75" style="14" customWidth="1"/>
    <col min="3" max="3" width="9" style="14"/>
    <col min="4" max="5" width="12.25" style="14" customWidth="1"/>
    <col min="6" max="6" width="10.25" style="14" customWidth="1"/>
    <col min="7" max="7" width="9" style="14"/>
    <col min="8" max="8" width="12.625" style="14" customWidth="1"/>
    <col min="9" max="9" width="9" style="14"/>
    <col min="10" max="10" width="13.75" style="14" customWidth="1"/>
    <col min="11" max="11" width="11.25" style="14" customWidth="1"/>
    <col min="12" max="12" width="13" style="14" customWidth="1"/>
    <col min="13" max="13" width="15.125" style="14" customWidth="1"/>
    <col min="14" max="14" width="12.625" style="14" customWidth="1"/>
    <col min="15" max="15" width="14.125" style="14" customWidth="1"/>
    <col min="16" max="16384" width="9" style="14"/>
  </cols>
  <sheetData>
    <row r="1" ht="34.5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36.95" customHeight="1" spans="1:15">
      <c r="A2" s="16" t="s">
        <v>1</v>
      </c>
      <c r="B2" s="17" t="s">
        <v>2</v>
      </c>
      <c r="C2" s="17" t="s">
        <v>3</v>
      </c>
      <c r="D2" s="16" t="s">
        <v>4</v>
      </c>
      <c r="E2" s="16" t="s">
        <v>5</v>
      </c>
      <c r="F2" s="17" t="s">
        <v>6</v>
      </c>
      <c r="G2" s="18" t="s">
        <v>7</v>
      </c>
      <c r="H2" s="16" t="s">
        <v>8</v>
      </c>
      <c r="I2" s="16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1" t="s">
        <v>15</v>
      </c>
    </row>
    <row r="3" s="13" customFormat="1" spans="1:15">
      <c r="A3" s="19" t="s">
        <v>26</v>
      </c>
      <c r="B3" s="20">
        <v>1510</v>
      </c>
      <c r="C3" s="21">
        <v>3335</v>
      </c>
      <c r="D3" s="20">
        <v>885</v>
      </c>
      <c r="E3" s="20">
        <v>1330</v>
      </c>
      <c r="F3" s="22"/>
      <c r="G3" s="23">
        <f t="shared" ref="G3:G9" si="0">B3+C3+D3+E3+F3</f>
        <v>7060</v>
      </c>
      <c r="H3" s="24">
        <v>974.81</v>
      </c>
      <c r="I3" s="32">
        <v>14856</v>
      </c>
      <c r="J3" s="23">
        <f t="shared" ref="J3:J9" si="1">G3*10%</f>
        <v>706</v>
      </c>
      <c r="K3" s="28">
        <f t="shared" ref="K3:K9" si="2">G3*4%</f>
        <v>282.4</v>
      </c>
      <c r="L3" s="28">
        <f>G3*10%</f>
        <v>706</v>
      </c>
      <c r="M3" s="28">
        <f t="shared" ref="M3:M9" si="3">G3*H3/I3</f>
        <v>463.257848680668</v>
      </c>
      <c r="N3" s="28">
        <f t="shared" ref="N3:N9" si="4">G3-J3-K3-L3-M3</f>
        <v>4902.34215131933</v>
      </c>
      <c r="O3" s="28">
        <f t="shared" ref="O3:O9" si="5">IF(N3&lt;=3000,N3*0.5%,IF(AND(N3&gt;3000,N3&lt;=5000),N3*1%,IF(AND(N3&gt;5000,N3&lt;=10000),N3*1.5%)))</f>
        <v>49.0234215131933</v>
      </c>
    </row>
    <row r="4" s="13" customFormat="1" spans="1:15">
      <c r="A4" s="19" t="s">
        <v>27</v>
      </c>
      <c r="B4" s="20">
        <v>1730</v>
      </c>
      <c r="C4" s="21">
        <v>3110</v>
      </c>
      <c r="D4" s="20">
        <v>960</v>
      </c>
      <c r="E4" s="20">
        <v>1440</v>
      </c>
      <c r="F4" s="22"/>
      <c r="G4" s="23">
        <f t="shared" si="0"/>
        <v>7240</v>
      </c>
      <c r="H4" s="24">
        <v>1082.69</v>
      </c>
      <c r="I4" s="32">
        <v>14807</v>
      </c>
      <c r="J4" s="23">
        <f t="shared" si="1"/>
        <v>724</v>
      </c>
      <c r="K4" s="28">
        <f t="shared" si="2"/>
        <v>289.6</v>
      </c>
      <c r="L4" s="28">
        <f t="shared" ref="L4:L9" si="6">G4*8%</f>
        <v>579.2</v>
      </c>
      <c r="M4" s="28">
        <f t="shared" si="3"/>
        <v>529.389856149119</v>
      </c>
      <c r="N4" s="28">
        <f t="shared" si="4"/>
        <v>5117.81014385088</v>
      </c>
      <c r="O4" s="28">
        <f t="shared" si="5"/>
        <v>76.7671521577632</v>
      </c>
    </row>
    <row r="5" s="13" customFormat="1" spans="1:15">
      <c r="A5" s="19" t="s">
        <v>28</v>
      </c>
      <c r="B5" s="20">
        <v>1330</v>
      </c>
      <c r="C5" s="21">
        <v>2276</v>
      </c>
      <c r="D5" s="20">
        <v>840</v>
      </c>
      <c r="E5" s="20">
        <v>1260</v>
      </c>
      <c r="F5" s="22"/>
      <c r="G5" s="23">
        <f t="shared" si="0"/>
        <v>5706</v>
      </c>
      <c r="H5" s="24">
        <v>200.43</v>
      </c>
      <c r="I5" s="32">
        <v>11712</v>
      </c>
      <c r="J5" s="23">
        <f t="shared" si="1"/>
        <v>570.6</v>
      </c>
      <c r="K5" s="28">
        <f t="shared" si="2"/>
        <v>228.24</v>
      </c>
      <c r="L5" s="28">
        <f t="shared" si="6"/>
        <v>456.48</v>
      </c>
      <c r="M5" s="28">
        <f t="shared" si="3"/>
        <v>97.6480174180328</v>
      </c>
      <c r="N5" s="28">
        <f t="shared" si="4"/>
        <v>4353.03198258197</v>
      </c>
      <c r="O5" s="28">
        <f t="shared" si="5"/>
        <v>43.5303198258197</v>
      </c>
    </row>
    <row r="6" s="13" customFormat="1" spans="1:15">
      <c r="A6" s="19" t="s">
        <v>29</v>
      </c>
      <c r="B6" s="20">
        <v>1170</v>
      </c>
      <c r="C6" s="21">
        <v>2162</v>
      </c>
      <c r="D6" s="20">
        <v>790</v>
      </c>
      <c r="E6" s="20">
        <v>1185</v>
      </c>
      <c r="F6" s="22"/>
      <c r="G6" s="23">
        <f t="shared" si="0"/>
        <v>5307</v>
      </c>
      <c r="H6" s="24">
        <v>153.22</v>
      </c>
      <c r="I6" s="32">
        <v>11377</v>
      </c>
      <c r="J6" s="23">
        <f t="shared" si="1"/>
        <v>530.7</v>
      </c>
      <c r="K6" s="28">
        <f t="shared" si="2"/>
        <v>212.28</v>
      </c>
      <c r="L6" s="28">
        <f t="shared" si="6"/>
        <v>424.56</v>
      </c>
      <c r="M6" s="28">
        <f t="shared" si="3"/>
        <v>71.4721402830272</v>
      </c>
      <c r="N6" s="28">
        <f t="shared" si="4"/>
        <v>4067.98785971697</v>
      </c>
      <c r="O6" s="28">
        <f t="shared" si="5"/>
        <v>40.6798785971697</v>
      </c>
    </row>
    <row r="7" s="13" customFormat="1" spans="1:15">
      <c r="A7" s="19" t="s">
        <v>30</v>
      </c>
      <c r="B7" s="20">
        <v>1050</v>
      </c>
      <c r="C7" s="21">
        <v>2219</v>
      </c>
      <c r="D7" s="20">
        <v>765</v>
      </c>
      <c r="E7" s="20">
        <v>1145</v>
      </c>
      <c r="F7" s="22"/>
      <c r="G7" s="23">
        <f t="shared" si="0"/>
        <v>5179</v>
      </c>
      <c r="H7" s="24">
        <v>204.07</v>
      </c>
      <c r="I7" s="32">
        <v>11042</v>
      </c>
      <c r="J7" s="23">
        <f t="shared" si="1"/>
        <v>517.9</v>
      </c>
      <c r="K7" s="28">
        <f t="shared" si="2"/>
        <v>207.16</v>
      </c>
      <c r="L7" s="28">
        <f t="shared" si="6"/>
        <v>414.32</v>
      </c>
      <c r="M7" s="28">
        <f t="shared" si="3"/>
        <v>95.7144113385256</v>
      </c>
      <c r="N7" s="28">
        <f t="shared" si="4"/>
        <v>3943.90558866147</v>
      </c>
      <c r="O7" s="28">
        <f t="shared" si="5"/>
        <v>39.4390558866147</v>
      </c>
    </row>
    <row r="8" s="13" customFormat="1" spans="1:15">
      <c r="A8" s="19" t="s">
        <v>31</v>
      </c>
      <c r="B8" s="25">
        <v>1170</v>
      </c>
      <c r="C8" s="21">
        <v>2219</v>
      </c>
      <c r="D8" s="20">
        <v>790</v>
      </c>
      <c r="E8" s="20">
        <v>1185</v>
      </c>
      <c r="F8" s="22"/>
      <c r="G8" s="23">
        <f t="shared" si="0"/>
        <v>5364</v>
      </c>
      <c r="H8" s="24">
        <v>177.62</v>
      </c>
      <c r="I8" s="32">
        <v>11139</v>
      </c>
      <c r="J8" s="23">
        <f t="shared" si="1"/>
        <v>536.4</v>
      </c>
      <c r="K8" s="28">
        <f t="shared" si="2"/>
        <v>214.56</v>
      </c>
      <c r="L8" s="28">
        <f t="shared" si="6"/>
        <v>429.12</v>
      </c>
      <c r="M8" s="28">
        <f t="shared" si="3"/>
        <v>85.5331430110423</v>
      </c>
      <c r="N8" s="28">
        <f t="shared" si="4"/>
        <v>4098.38685698896</v>
      </c>
      <c r="O8" s="28">
        <f t="shared" si="5"/>
        <v>40.9838685698896</v>
      </c>
    </row>
    <row r="9" s="13" customFormat="1" spans="1:19">
      <c r="A9" s="19" t="s">
        <v>41</v>
      </c>
      <c r="B9" s="25">
        <v>1170</v>
      </c>
      <c r="C9" s="21">
        <v>2011</v>
      </c>
      <c r="D9" s="20">
        <v>790</v>
      </c>
      <c r="E9" s="20">
        <v>1185</v>
      </c>
      <c r="F9" s="22"/>
      <c r="G9" s="23">
        <f t="shared" si="0"/>
        <v>5156</v>
      </c>
      <c r="H9" s="26">
        <v>149.71</v>
      </c>
      <c r="I9" s="32">
        <v>10582</v>
      </c>
      <c r="J9" s="23">
        <f t="shared" si="1"/>
        <v>515.6</v>
      </c>
      <c r="K9" s="28">
        <f t="shared" si="2"/>
        <v>206.24</v>
      </c>
      <c r="L9" s="28">
        <f t="shared" si="6"/>
        <v>412.48</v>
      </c>
      <c r="M9" s="28">
        <f t="shared" si="3"/>
        <v>72.9450727650728</v>
      </c>
      <c r="N9" s="28">
        <f t="shared" si="4"/>
        <v>3948.73492723493</v>
      </c>
      <c r="O9" s="28">
        <f t="shared" si="5"/>
        <v>39.4873492723493</v>
      </c>
      <c r="S9" s="33"/>
    </row>
    <row r="10" s="13" customFormat="1" spans="1:15">
      <c r="A10" s="19" t="s">
        <v>32</v>
      </c>
      <c r="B10" s="25">
        <v>1330</v>
      </c>
      <c r="C10" s="21">
        <v>2323</v>
      </c>
      <c r="D10" s="20">
        <v>840</v>
      </c>
      <c r="E10" s="20">
        <v>1260</v>
      </c>
      <c r="F10" s="22"/>
      <c r="G10" s="23">
        <f t="shared" ref="G10:G25" si="7">B10+C10+D10+E10+F10</f>
        <v>5753</v>
      </c>
      <c r="H10" s="26">
        <v>858.07</v>
      </c>
      <c r="I10" s="32">
        <v>12003</v>
      </c>
      <c r="J10" s="23">
        <f t="shared" ref="J10:J26" si="8">G10*10%</f>
        <v>575.3</v>
      </c>
      <c r="K10" s="28">
        <f t="shared" ref="K10:K26" si="9">G10*4%</f>
        <v>230.12</v>
      </c>
      <c r="L10" s="28">
        <f t="shared" ref="L10:L26" si="10">G10*8%</f>
        <v>460.24</v>
      </c>
      <c r="M10" s="28">
        <f t="shared" ref="M10:M26" si="11">G10*H10/I10</f>
        <v>411.270241606265</v>
      </c>
      <c r="N10" s="28">
        <f t="shared" ref="N10:N26" si="12">G10-J10-K10-L10-M10</f>
        <v>4076.06975839373</v>
      </c>
      <c r="O10" s="28">
        <f t="shared" ref="O10:O26" si="13">IF(N10&lt;=3000,N10*0.5%,IF(AND(N10&gt;3000,N10&lt;=5000),N10*1%,IF(AND(N10&gt;5000,N10&lt;=10000),N10*1.5%)))</f>
        <v>40.7606975839374</v>
      </c>
    </row>
    <row r="11" s="13" customFormat="1" spans="1:15">
      <c r="A11" s="21" t="s">
        <v>62</v>
      </c>
      <c r="B11" s="20">
        <v>940</v>
      </c>
      <c r="C11" s="21">
        <v>1544</v>
      </c>
      <c r="D11" s="20">
        <v>740</v>
      </c>
      <c r="E11" s="20">
        <v>1105</v>
      </c>
      <c r="F11" s="22"/>
      <c r="G11" s="23">
        <f t="shared" si="7"/>
        <v>4329</v>
      </c>
      <c r="H11" s="26">
        <v>199.55</v>
      </c>
      <c r="I11" s="32">
        <v>9488</v>
      </c>
      <c r="J11" s="23">
        <f t="shared" si="8"/>
        <v>432.9</v>
      </c>
      <c r="K11" s="28">
        <f t="shared" si="9"/>
        <v>173.16</v>
      </c>
      <c r="L11" s="28">
        <f t="shared" si="10"/>
        <v>346.32</v>
      </c>
      <c r="M11" s="28">
        <f t="shared" si="11"/>
        <v>91.046790682968</v>
      </c>
      <c r="N11" s="28">
        <f t="shared" si="12"/>
        <v>3285.57320931703</v>
      </c>
      <c r="O11" s="28">
        <f t="shared" si="13"/>
        <v>32.8557320931703</v>
      </c>
    </row>
    <row r="12" s="13" customFormat="1" spans="1:15">
      <c r="A12" s="21" t="s">
        <v>33</v>
      </c>
      <c r="B12" s="25">
        <v>1050</v>
      </c>
      <c r="C12" s="21">
        <v>1739</v>
      </c>
      <c r="D12" s="20">
        <v>765</v>
      </c>
      <c r="E12" s="20">
        <v>1145</v>
      </c>
      <c r="F12" s="22"/>
      <c r="G12" s="23">
        <f t="shared" si="7"/>
        <v>4699</v>
      </c>
      <c r="H12" s="26">
        <v>185.88</v>
      </c>
      <c r="I12" s="32">
        <v>10216</v>
      </c>
      <c r="J12" s="23">
        <f t="shared" si="8"/>
        <v>469.9</v>
      </c>
      <c r="K12" s="28">
        <f t="shared" si="9"/>
        <v>187.96</v>
      </c>
      <c r="L12" s="28">
        <f t="shared" si="10"/>
        <v>375.92</v>
      </c>
      <c r="M12" s="28">
        <f t="shared" si="11"/>
        <v>85.4982498042287</v>
      </c>
      <c r="N12" s="28">
        <f t="shared" si="12"/>
        <v>3579.72175019577</v>
      </c>
      <c r="O12" s="28">
        <f t="shared" si="13"/>
        <v>35.7972175019577</v>
      </c>
    </row>
    <row r="13" s="13" customFormat="1" spans="1:15">
      <c r="A13" s="21" t="s">
        <v>34</v>
      </c>
      <c r="B13" s="25">
        <v>1170</v>
      </c>
      <c r="C13" s="21">
        <v>2219</v>
      </c>
      <c r="D13" s="20">
        <v>790</v>
      </c>
      <c r="E13" s="20">
        <v>1185</v>
      </c>
      <c r="F13" s="22"/>
      <c r="G13" s="23">
        <f t="shared" si="7"/>
        <v>5364</v>
      </c>
      <c r="H13" s="26">
        <v>193.16</v>
      </c>
      <c r="I13" s="32">
        <v>11111</v>
      </c>
      <c r="J13" s="23">
        <f t="shared" si="8"/>
        <v>536.4</v>
      </c>
      <c r="K13" s="28">
        <f t="shared" si="9"/>
        <v>214.56</v>
      </c>
      <c r="L13" s="28">
        <f t="shared" si="10"/>
        <v>429.12</v>
      </c>
      <c r="M13" s="28">
        <f t="shared" si="11"/>
        <v>93.2508541085411</v>
      </c>
      <c r="N13" s="28">
        <f t="shared" si="12"/>
        <v>4090.66914589146</v>
      </c>
      <c r="O13" s="28">
        <f t="shared" si="13"/>
        <v>40.9066914589146</v>
      </c>
    </row>
    <row r="14" s="13" customFormat="1" spans="1:15">
      <c r="A14" s="21" t="s">
        <v>63</v>
      </c>
      <c r="B14" s="20">
        <v>1730</v>
      </c>
      <c r="C14" s="21">
        <v>2822</v>
      </c>
      <c r="D14" s="20">
        <v>960</v>
      </c>
      <c r="E14" s="20">
        <v>1440</v>
      </c>
      <c r="F14" s="22"/>
      <c r="G14" s="23">
        <f t="shared" si="7"/>
        <v>6952</v>
      </c>
      <c r="H14" s="26">
        <v>1067.07</v>
      </c>
      <c r="I14" s="32">
        <v>17338</v>
      </c>
      <c r="J14" s="23">
        <f t="shared" si="8"/>
        <v>695.2</v>
      </c>
      <c r="K14" s="28">
        <f t="shared" si="9"/>
        <v>278.08</v>
      </c>
      <c r="L14" s="28">
        <f t="shared" si="10"/>
        <v>556.16</v>
      </c>
      <c r="M14" s="28">
        <f t="shared" si="11"/>
        <v>427.861958703426</v>
      </c>
      <c r="N14" s="28">
        <f t="shared" si="12"/>
        <v>4994.69804129657</v>
      </c>
      <c r="O14" s="28">
        <f t="shared" si="13"/>
        <v>49.9469804129657</v>
      </c>
    </row>
    <row r="15" s="13" customFormat="1" spans="1:15">
      <c r="A15" s="21" t="s">
        <v>35</v>
      </c>
      <c r="B15" s="20">
        <v>1050</v>
      </c>
      <c r="C15" s="21">
        <v>1739</v>
      </c>
      <c r="D15" s="20">
        <v>765</v>
      </c>
      <c r="E15" s="20">
        <v>1145</v>
      </c>
      <c r="F15" s="22"/>
      <c r="G15" s="23">
        <f t="shared" si="7"/>
        <v>4699</v>
      </c>
      <c r="H15" s="26">
        <v>77.34</v>
      </c>
      <c r="I15" s="32">
        <v>10520</v>
      </c>
      <c r="J15" s="23">
        <f t="shared" si="8"/>
        <v>469.9</v>
      </c>
      <c r="K15" s="28">
        <f t="shared" si="9"/>
        <v>187.96</v>
      </c>
      <c r="L15" s="28">
        <f t="shared" si="10"/>
        <v>375.92</v>
      </c>
      <c r="M15" s="28">
        <f t="shared" si="11"/>
        <v>34.5456901140684</v>
      </c>
      <c r="N15" s="28">
        <f t="shared" si="12"/>
        <v>3630.67430988593</v>
      </c>
      <c r="O15" s="28">
        <f t="shared" si="13"/>
        <v>36.3067430988593</v>
      </c>
    </row>
    <row r="16" s="13" customFormat="1" spans="1:15">
      <c r="A16" s="21" t="s">
        <v>36</v>
      </c>
      <c r="B16" s="20">
        <v>940</v>
      </c>
      <c r="C16" s="21">
        <v>1618</v>
      </c>
      <c r="D16" s="20">
        <v>740</v>
      </c>
      <c r="E16" s="20">
        <v>1105</v>
      </c>
      <c r="F16" s="22"/>
      <c r="G16" s="23">
        <f t="shared" si="7"/>
        <v>4403</v>
      </c>
      <c r="H16" s="26">
        <v>180.77</v>
      </c>
      <c r="I16" s="32">
        <v>9620</v>
      </c>
      <c r="J16" s="23">
        <f t="shared" si="8"/>
        <v>440.3</v>
      </c>
      <c r="K16" s="28">
        <f t="shared" si="9"/>
        <v>176.12</v>
      </c>
      <c r="L16" s="28">
        <f t="shared" si="10"/>
        <v>352.24</v>
      </c>
      <c r="M16" s="28">
        <f t="shared" si="11"/>
        <v>82.7370384615385</v>
      </c>
      <c r="N16" s="28">
        <f t="shared" si="12"/>
        <v>3351.60296153846</v>
      </c>
      <c r="O16" s="28">
        <f t="shared" si="13"/>
        <v>33.5160296153846</v>
      </c>
    </row>
    <row r="17" s="13" customFormat="1" spans="1:15">
      <c r="A17" s="21" t="s">
        <v>37</v>
      </c>
      <c r="B17" s="20">
        <v>940</v>
      </c>
      <c r="C17" s="21">
        <v>1544</v>
      </c>
      <c r="D17" s="20">
        <v>740</v>
      </c>
      <c r="E17" s="20">
        <v>1105</v>
      </c>
      <c r="F17" s="22"/>
      <c r="G17" s="23">
        <f t="shared" si="7"/>
        <v>4329</v>
      </c>
      <c r="H17" s="26">
        <v>0</v>
      </c>
      <c r="I17" s="32">
        <v>9845</v>
      </c>
      <c r="J17" s="23">
        <f t="shared" si="8"/>
        <v>432.9</v>
      </c>
      <c r="K17" s="28">
        <f t="shared" si="9"/>
        <v>173.16</v>
      </c>
      <c r="L17" s="28">
        <f t="shared" si="10"/>
        <v>346.32</v>
      </c>
      <c r="M17" s="28">
        <f t="shared" si="11"/>
        <v>0</v>
      </c>
      <c r="N17" s="28">
        <f t="shared" si="12"/>
        <v>3376.62</v>
      </c>
      <c r="O17" s="28">
        <f t="shared" si="13"/>
        <v>33.7662</v>
      </c>
    </row>
    <row r="18" s="13" customFormat="1" spans="1:15">
      <c r="A18" s="21" t="s">
        <v>64</v>
      </c>
      <c r="B18" s="20">
        <v>1170</v>
      </c>
      <c r="C18" s="21">
        <v>2162</v>
      </c>
      <c r="D18" s="20">
        <v>790</v>
      </c>
      <c r="E18" s="20">
        <v>1185</v>
      </c>
      <c r="F18" s="22"/>
      <c r="G18" s="23">
        <f t="shared" si="7"/>
        <v>5307</v>
      </c>
      <c r="H18" s="26">
        <v>208.9</v>
      </c>
      <c r="I18" s="32">
        <v>11195</v>
      </c>
      <c r="J18" s="23">
        <f t="shared" si="8"/>
        <v>530.7</v>
      </c>
      <c r="K18" s="28">
        <f t="shared" si="9"/>
        <v>212.28</v>
      </c>
      <c r="L18" s="28">
        <f t="shared" si="10"/>
        <v>424.56</v>
      </c>
      <c r="M18" s="28">
        <f t="shared" si="11"/>
        <v>99.0292362661903</v>
      </c>
      <c r="N18" s="28">
        <f t="shared" si="12"/>
        <v>4040.43076373381</v>
      </c>
      <c r="O18" s="28">
        <f t="shared" si="13"/>
        <v>40.4043076373381</v>
      </c>
    </row>
    <row r="19" s="13" customFormat="1" spans="1:15">
      <c r="A19" s="21" t="s">
        <v>38</v>
      </c>
      <c r="B19" s="20">
        <v>1630</v>
      </c>
      <c r="C19" s="21">
        <v>2323</v>
      </c>
      <c r="D19" s="20">
        <v>885</v>
      </c>
      <c r="E19" s="20">
        <v>1330</v>
      </c>
      <c r="F19" s="22"/>
      <c r="G19" s="23">
        <f t="shared" si="7"/>
        <v>6168</v>
      </c>
      <c r="H19" s="26">
        <v>806.87</v>
      </c>
      <c r="I19" s="32">
        <v>12592</v>
      </c>
      <c r="J19" s="23">
        <f t="shared" si="8"/>
        <v>616.8</v>
      </c>
      <c r="K19" s="28">
        <f t="shared" si="9"/>
        <v>246.72</v>
      </c>
      <c r="L19" s="28">
        <f t="shared" si="10"/>
        <v>493.44</v>
      </c>
      <c r="M19" s="28">
        <f t="shared" si="11"/>
        <v>395.233017789072</v>
      </c>
      <c r="N19" s="28">
        <f t="shared" si="12"/>
        <v>4415.80698221093</v>
      </c>
      <c r="O19" s="28">
        <f t="shared" si="13"/>
        <v>44.1580698221093</v>
      </c>
    </row>
    <row r="20" s="13" customFormat="1" spans="1:15">
      <c r="A20" s="21" t="s">
        <v>65</v>
      </c>
      <c r="B20" s="20">
        <v>1330</v>
      </c>
      <c r="C20" s="21">
        <v>2897</v>
      </c>
      <c r="D20" s="20">
        <v>840</v>
      </c>
      <c r="E20" s="20">
        <v>1260</v>
      </c>
      <c r="F20" s="22"/>
      <c r="G20" s="23">
        <f t="shared" si="7"/>
        <v>6327</v>
      </c>
      <c r="H20" s="26">
        <v>824.87</v>
      </c>
      <c r="I20" s="32">
        <v>12868</v>
      </c>
      <c r="J20" s="23">
        <f t="shared" si="8"/>
        <v>632.7</v>
      </c>
      <c r="K20" s="28">
        <f t="shared" si="9"/>
        <v>253.08</v>
      </c>
      <c r="L20" s="28">
        <f t="shared" si="10"/>
        <v>506.16</v>
      </c>
      <c r="M20" s="28">
        <f t="shared" si="11"/>
        <v>405.576040565745</v>
      </c>
      <c r="N20" s="28">
        <f t="shared" si="12"/>
        <v>4529.48395943426</v>
      </c>
      <c r="O20" s="28">
        <f t="shared" si="13"/>
        <v>45.2948395943426</v>
      </c>
    </row>
    <row r="21" s="13" customFormat="1" spans="1:15">
      <c r="A21" s="21" t="s">
        <v>39</v>
      </c>
      <c r="B21" s="22">
        <v>1730</v>
      </c>
      <c r="C21" s="21">
        <v>3489</v>
      </c>
      <c r="D21" s="27">
        <v>960</v>
      </c>
      <c r="E21" s="27">
        <v>1440</v>
      </c>
      <c r="F21" s="27"/>
      <c r="G21" s="28">
        <f t="shared" si="7"/>
        <v>7619</v>
      </c>
      <c r="H21" s="26">
        <v>307.73</v>
      </c>
      <c r="I21" s="32">
        <v>15356</v>
      </c>
      <c r="J21" s="28">
        <f t="shared" si="8"/>
        <v>761.9</v>
      </c>
      <c r="K21" s="28">
        <f t="shared" si="9"/>
        <v>304.76</v>
      </c>
      <c r="L21" s="28">
        <f t="shared" si="10"/>
        <v>609.52</v>
      </c>
      <c r="M21" s="28">
        <f t="shared" si="11"/>
        <v>152.682656290701</v>
      </c>
      <c r="N21" s="28">
        <f t="shared" si="12"/>
        <v>5790.1373437093</v>
      </c>
      <c r="O21" s="28">
        <f t="shared" si="13"/>
        <v>86.8520601556395</v>
      </c>
    </row>
    <row r="22" s="13" customFormat="1" spans="1:15">
      <c r="A22" s="29"/>
      <c r="B22" s="27"/>
      <c r="C22" s="27"/>
      <c r="D22" s="27"/>
      <c r="E22" s="27"/>
      <c r="F22" s="27"/>
      <c r="G22" s="28">
        <f t="shared" si="7"/>
        <v>0</v>
      </c>
      <c r="H22" s="27"/>
      <c r="I22" s="27"/>
      <c r="J22" s="28">
        <f t="shared" si="8"/>
        <v>0</v>
      </c>
      <c r="K22" s="28">
        <f t="shared" si="9"/>
        <v>0</v>
      </c>
      <c r="L22" s="28">
        <f t="shared" si="10"/>
        <v>0</v>
      </c>
      <c r="M22" s="28" t="e">
        <f t="shared" si="11"/>
        <v>#DIV/0!</v>
      </c>
      <c r="N22" s="28" t="e">
        <f t="shared" si="12"/>
        <v>#DIV/0!</v>
      </c>
      <c r="O22" s="28" t="e">
        <f t="shared" si="13"/>
        <v>#DIV/0!</v>
      </c>
    </row>
    <row r="23" s="13" customFormat="1" spans="1:15">
      <c r="A23" s="29"/>
      <c r="B23" s="27"/>
      <c r="C23" s="27"/>
      <c r="D23" s="27"/>
      <c r="E23" s="27"/>
      <c r="F23" s="27"/>
      <c r="G23" s="28">
        <f t="shared" si="7"/>
        <v>0</v>
      </c>
      <c r="H23" s="27"/>
      <c r="I23" s="27"/>
      <c r="J23" s="28">
        <f t="shared" si="8"/>
        <v>0</v>
      </c>
      <c r="K23" s="28">
        <f t="shared" si="9"/>
        <v>0</v>
      </c>
      <c r="L23" s="28">
        <f t="shared" si="10"/>
        <v>0</v>
      </c>
      <c r="M23" s="28" t="e">
        <f t="shared" si="11"/>
        <v>#DIV/0!</v>
      </c>
      <c r="N23" s="28" t="e">
        <f t="shared" si="12"/>
        <v>#DIV/0!</v>
      </c>
      <c r="O23" s="28" t="e">
        <f t="shared" si="13"/>
        <v>#DIV/0!</v>
      </c>
    </row>
    <row r="24" s="13" customFormat="1" spans="1:15">
      <c r="A24" s="29"/>
      <c r="B24" s="27"/>
      <c r="C24" s="27"/>
      <c r="D24" s="27"/>
      <c r="E24" s="27"/>
      <c r="F24" s="27"/>
      <c r="G24" s="28">
        <f t="shared" si="7"/>
        <v>0</v>
      </c>
      <c r="H24" s="27"/>
      <c r="I24" s="27"/>
      <c r="J24" s="28">
        <f t="shared" si="8"/>
        <v>0</v>
      </c>
      <c r="K24" s="28">
        <f t="shared" si="9"/>
        <v>0</v>
      </c>
      <c r="L24" s="28">
        <f t="shared" si="10"/>
        <v>0</v>
      </c>
      <c r="M24" s="28" t="e">
        <f t="shared" si="11"/>
        <v>#DIV/0!</v>
      </c>
      <c r="N24" s="28" t="e">
        <f t="shared" si="12"/>
        <v>#DIV/0!</v>
      </c>
      <c r="O24" s="28" t="e">
        <f t="shared" si="13"/>
        <v>#DIV/0!</v>
      </c>
    </row>
    <row r="25" s="13" customFormat="1" spans="1:15">
      <c r="A25" s="29"/>
      <c r="B25" s="27"/>
      <c r="C25" s="27"/>
      <c r="D25" s="27"/>
      <c r="E25" s="27"/>
      <c r="F25" s="27"/>
      <c r="G25" s="28">
        <f t="shared" si="7"/>
        <v>0</v>
      </c>
      <c r="H25" s="27"/>
      <c r="I25" s="27"/>
      <c r="J25" s="28">
        <f t="shared" si="8"/>
        <v>0</v>
      </c>
      <c r="K25" s="28">
        <f t="shared" si="9"/>
        <v>0</v>
      </c>
      <c r="L25" s="28">
        <f t="shared" si="10"/>
        <v>0</v>
      </c>
      <c r="M25" s="28" t="e">
        <f t="shared" si="11"/>
        <v>#DIV/0!</v>
      </c>
      <c r="N25" s="28" t="e">
        <f t="shared" si="12"/>
        <v>#DIV/0!</v>
      </c>
      <c r="O25" s="28" t="e">
        <f t="shared" si="13"/>
        <v>#DIV/0!</v>
      </c>
    </row>
    <row r="26" s="13" customFormat="1" spans="1:15">
      <c r="A26" s="29"/>
      <c r="B26" s="27">
        <f>SUM(B3:B25)</f>
        <v>24140</v>
      </c>
      <c r="C26" s="27">
        <f t="shared" ref="C26:I26" si="14">SUM(C3:C25)</f>
        <v>43751</v>
      </c>
      <c r="D26" s="27">
        <f t="shared" si="14"/>
        <v>15635</v>
      </c>
      <c r="E26" s="27">
        <f t="shared" si="14"/>
        <v>23435</v>
      </c>
      <c r="F26" s="27">
        <f t="shared" si="14"/>
        <v>0</v>
      </c>
      <c r="G26" s="27">
        <f t="shared" si="14"/>
        <v>106961</v>
      </c>
      <c r="H26" s="27">
        <f t="shared" si="14"/>
        <v>7852.76</v>
      </c>
      <c r="I26" s="27">
        <f t="shared" si="14"/>
        <v>227667</v>
      </c>
      <c r="J26" s="28">
        <f t="shared" si="8"/>
        <v>10696.1</v>
      </c>
      <c r="K26" s="28">
        <f t="shared" si="9"/>
        <v>4278.44</v>
      </c>
      <c r="L26" s="28">
        <f t="shared" si="10"/>
        <v>8556.88</v>
      </c>
      <c r="M26" s="28">
        <f t="shared" si="11"/>
        <v>3689.33162188635</v>
      </c>
      <c r="N26" s="28">
        <f t="shared" si="12"/>
        <v>79740.2483781136</v>
      </c>
      <c r="O26" s="28" t="b">
        <f t="shared" si="13"/>
        <v>0</v>
      </c>
    </row>
  </sheetData>
  <mergeCells count="1">
    <mergeCell ref="A1:O1"/>
  </mergeCells>
  <pageMargins left="0.75" right="0.75" top="1" bottom="1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workbookViewId="0">
      <selection activeCell="A21" sqref="A21:E21"/>
    </sheetView>
  </sheetViews>
  <sheetFormatPr defaultColWidth="9" defaultRowHeight="13.5"/>
  <cols>
    <col min="1" max="1" width="9" style="14"/>
    <col min="2" max="2" width="12.75" style="14" customWidth="1"/>
    <col min="3" max="3" width="9" style="14"/>
    <col min="4" max="5" width="12.25" style="14" customWidth="1"/>
    <col min="6" max="6" width="10.25" style="14" customWidth="1"/>
    <col min="7" max="7" width="9" style="14"/>
    <col min="8" max="8" width="12.625" style="14" customWidth="1"/>
    <col min="9" max="9" width="9" style="14"/>
    <col min="10" max="10" width="13.75" style="14" customWidth="1"/>
    <col min="11" max="11" width="11.25" style="14" customWidth="1"/>
    <col min="12" max="12" width="13" style="14" customWidth="1"/>
    <col min="13" max="13" width="15.125" style="14" customWidth="1"/>
    <col min="14" max="14" width="12.625" style="14" customWidth="1"/>
    <col min="15" max="15" width="14.125" style="14" customWidth="1"/>
    <col min="16" max="16384" width="9" style="14"/>
  </cols>
  <sheetData>
    <row r="1" ht="34.5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36.95" customHeight="1" spans="1:15">
      <c r="A2" s="16" t="s">
        <v>1</v>
      </c>
      <c r="B2" s="17" t="s">
        <v>2</v>
      </c>
      <c r="C2" s="17" t="s">
        <v>3</v>
      </c>
      <c r="D2" s="16" t="s">
        <v>4</v>
      </c>
      <c r="E2" s="16" t="s">
        <v>5</v>
      </c>
      <c r="F2" s="17" t="s">
        <v>6</v>
      </c>
      <c r="G2" s="18" t="s">
        <v>7</v>
      </c>
      <c r="H2" s="16" t="s">
        <v>8</v>
      </c>
      <c r="I2" s="16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1" t="s">
        <v>15</v>
      </c>
    </row>
    <row r="3" s="13" customFormat="1" spans="1:15">
      <c r="A3" s="19" t="s">
        <v>26</v>
      </c>
      <c r="B3" s="20">
        <v>1510</v>
      </c>
      <c r="C3" s="21">
        <v>3335</v>
      </c>
      <c r="D3" s="20">
        <v>885</v>
      </c>
      <c r="E3" s="20">
        <v>1330</v>
      </c>
      <c r="F3" s="22"/>
      <c r="G3" s="23">
        <f>B3+C3+D3+E3+F3</f>
        <v>7060</v>
      </c>
      <c r="H3" s="24">
        <v>974.81</v>
      </c>
      <c r="I3" s="32">
        <v>14856</v>
      </c>
      <c r="J3" s="23">
        <f>G3*10%</f>
        <v>706</v>
      </c>
      <c r="K3" s="28">
        <f>G3*4%</f>
        <v>282.4</v>
      </c>
      <c r="L3" s="28">
        <f>G3*10%</f>
        <v>706</v>
      </c>
      <c r="M3" s="28">
        <f>G3*H3/I3</f>
        <v>463.257848680668</v>
      </c>
      <c r="N3" s="28">
        <f>G3-J3-K3-L3-M3</f>
        <v>4902.34215131933</v>
      </c>
      <c r="O3" s="28">
        <f>IF(N3&lt;=3000,N3*0.5%,IF(AND(N3&gt;3000,N3&lt;=5000),N3*1%,IF(AND(N3&gt;5000,N3&lt;=10000),N3*1.5%)))</f>
        <v>49.0234215131933</v>
      </c>
    </row>
    <row r="4" s="13" customFormat="1" spans="1:15">
      <c r="A4" s="19" t="s">
        <v>27</v>
      </c>
      <c r="B4" s="20">
        <v>1730</v>
      </c>
      <c r="C4" s="21">
        <v>3110</v>
      </c>
      <c r="D4" s="20">
        <v>960</v>
      </c>
      <c r="E4" s="20">
        <v>1440</v>
      </c>
      <c r="F4" s="22"/>
      <c r="G4" s="23">
        <f t="shared" ref="G4:G25" si="0">B4+C4+D4+E4+F4</f>
        <v>7240</v>
      </c>
      <c r="H4" s="24">
        <v>1082.69</v>
      </c>
      <c r="I4" s="32">
        <v>14807</v>
      </c>
      <c r="J4" s="23">
        <f t="shared" ref="J4:J26" si="1">G4*10%</f>
        <v>724</v>
      </c>
      <c r="K4" s="28">
        <f t="shared" ref="K4:K26" si="2">G4*4%</f>
        <v>289.6</v>
      </c>
      <c r="L4" s="28">
        <f>G4*8%</f>
        <v>579.2</v>
      </c>
      <c r="M4" s="28">
        <f t="shared" ref="M4:M26" si="3">G4*H4/I4</f>
        <v>529.389856149119</v>
      </c>
      <c r="N4" s="28">
        <f t="shared" ref="N4:N26" si="4">G4-J4-K4-L4-M4</f>
        <v>5117.81014385088</v>
      </c>
      <c r="O4" s="28">
        <f t="shared" ref="O4:O26" si="5">IF(N4&lt;=3000,N4*0.5%,IF(AND(N4&gt;3000,N4&lt;=5000),N4*1%,IF(AND(N4&gt;5000,N4&lt;=10000),N4*1.5%)))</f>
        <v>76.7671521577632</v>
      </c>
    </row>
    <row r="5" s="13" customFormat="1" spans="1:15">
      <c r="A5" s="19" t="s">
        <v>28</v>
      </c>
      <c r="B5" s="20">
        <v>1330</v>
      </c>
      <c r="C5" s="21">
        <v>2276</v>
      </c>
      <c r="D5" s="20">
        <v>840</v>
      </c>
      <c r="E5" s="20">
        <v>1260</v>
      </c>
      <c r="F5" s="22"/>
      <c r="G5" s="23">
        <f t="shared" si="0"/>
        <v>5706</v>
      </c>
      <c r="H5" s="24">
        <v>345.32</v>
      </c>
      <c r="I5" s="32">
        <v>11712</v>
      </c>
      <c r="J5" s="23">
        <f t="shared" si="1"/>
        <v>570.6</v>
      </c>
      <c r="K5" s="28">
        <f t="shared" si="2"/>
        <v>228.24</v>
      </c>
      <c r="L5" s="28">
        <f t="shared" ref="L5:L26" si="6">G5*8%</f>
        <v>456.48</v>
      </c>
      <c r="M5" s="28">
        <f t="shared" si="3"/>
        <v>168.237356557377</v>
      </c>
      <c r="N5" s="28">
        <f t="shared" si="4"/>
        <v>4282.44264344262</v>
      </c>
      <c r="O5" s="28">
        <f t="shared" si="5"/>
        <v>42.8244264344262</v>
      </c>
    </row>
    <row r="6" s="13" customFormat="1" spans="1:15">
      <c r="A6" s="19" t="s">
        <v>29</v>
      </c>
      <c r="B6" s="20">
        <v>1170</v>
      </c>
      <c r="C6" s="21">
        <v>2162</v>
      </c>
      <c r="D6" s="20">
        <v>790</v>
      </c>
      <c r="E6" s="20">
        <v>1185</v>
      </c>
      <c r="F6" s="22"/>
      <c r="G6" s="23">
        <f t="shared" si="0"/>
        <v>5307</v>
      </c>
      <c r="H6" s="24">
        <v>153.22</v>
      </c>
      <c r="I6" s="32">
        <v>11377</v>
      </c>
      <c r="J6" s="23">
        <f t="shared" si="1"/>
        <v>530.7</v>
      </c>
      <c r="K6" s="28">
        <f t="shared" si="2"/>
        <v>212.28</v>
      </c>
      <c r="L6" s="28">
        <f t="shared" si="6"/>
        <v>424.56</v>
      </c>
      <c r="M6" s="28">
        <f t="shared" si="3"/>
        <v>71.4721402830272</v>
      </c>
      <c r="N6" s="28">
        <f t="shared" si="4"/>
        <v>4067.98785971697</v>
      </c>
      <c r="O6" s="28">
        <f t="shared" si="5"/>
        <v>40.6798785971697</v>
      </c>
    </row>
    <row r="7" s="13" customFormat="1" spans="1:15">
      <c r="A7" s="19" t="s">
        <v>30</v>
      </c>
      <c r="B7" s="20">
        <v>1050</v>
      </c>
      <c r="C7" s="21">
        <v>2219</v>
      </c>
      <c r="D7" s="20">
        <v>765</v>
      </c>
      <c r="E7" s="20">
        <v>1145</v>
      </c>
      <c r="F7" s="22"/>
      <c r="G7" s="23">
        <f t="shared" si="0"/>
        <v>5179</v>
      </c>
      <c r="H7" s="24">
        <v>458.5</v>
      </c>
      <c r="I7" s="32">
        <v>11042</v>
      </c>
      <c r="J7" s="23">
        <f t="shared" si="1"/>
        <v>517.9</v>
      </c>
      <c r="K7" s="28">
        <f t="shared" si="2"/>
        <v>207.16</v>
      </c>
      <c r="L7" s="28">
        <f t="shared" si="6"/>
        <v>414.32</v>
      </c>
      <c r="M7" s="28">
        <f t="shared" si="3"/>
        <v>215.04904002898</v>
      </c>
      <c r="N7" s="28">
        <f t="shared" si="4"/>
        <v>3824.57095997102</v>
      </c>
      <c r="O7" s="28">
        <f t="shared" si="5"/>
        <v>38.2457095997102</v>
      </c>
    </row>
    <row r="8" s="13" customFormat="1" spans="1:15">
      <c r="A8" s="19" t="s">
        <v>31</v>
      </c>
      <c r="B8" s="25">
        <v>1170</v>
      </c>
      <c r="C8" s="21">
        <v>2219</v>
      </c>
      <c r="D8" s="20">
        <v>790</v>
      </c>
      <c r="E8" s="20">
        <v>1185</v>
      </c>
      <c r="F8" s="22"/>
      <c r="G8" s="23">
        <f t="shared" si="0"/>
        <v>5364</v>
      </c>
      <c r="H8" s="24">
        <v>177.61</v>
      </c>
      <c r="I8" s="32">
        <v>11139</v>
      </c>
      <c r="J8" s="23">
        <f t="shared" si="1"/>
        <v>536.4</v>
      </c>
      <c r="K8" s="28">
        <f t="shared" si="2"/>
        <v>214.56</v>
      </c>
      <c r="L8" s="28">
        <f t="shared" si="6"/>
        <v>429.12</v>
      </c>
      <c r="M8" s="28">
        <f t="shared" si="3"/>
        <v>85.5283274979801</v>
      </c>
      <c r="N8" s="28">
        <f t="shared" si="4"/>
        <v>4098.39167250202</v>
      </c>
      <c r="O8" s="28">
        <f t="shared" si="5"/>
        <v>40.9839167250202</v>
      </c>
    </row>
    <row r="9" s="13" customFormat="1" spans="1:19">
      <c r="A9" s="19" t="s">
        <v>41</v>
      </c>
      <c r="B9" s="25">
        <v>1170</v>
      </c>
      <c r="C9" s="21">
        <v>2011</v>
      </c>
      <c r="D9" s="20">
        <v>790</v>
      </c>
      <c r="E9" s="20">
        <v>1185</v>
      </c>
      <c r="F9" s="22"/>
      <c r="G9" s="23">
        <f t="shared" si="0"/>
        <v>5156</v>
      </c>
      <c r="H9" s="26">
        <v>149.71</v>
      </c>
      <c r="I9" s="32">
        <v>10582</v>
      </c>
      <c r="J9" s="23">
        <f t="shared" si="1"/>
        <v>515.6</v>
      </c>
      <c r="K9" s="28">
        <f t="shared" si="2"/>
        <v>206.24</v>
      </c>
      <c r="L9" s="28">
        <f t="shared" si="6"/>
        <v>412.48</v>
      </c>
      <c r="M9" s="28">
        <f t="shared" si="3"/>
        <v>72.9450727650728</v>
      </c>
      <c r="N9" s="28">
        <f t="shared" si="4"/>
        <v>3948.73492723493</v>
      </c>
      <c r="O9" s="28">
        <f t="shared" si="5"/>
        <v>39.4873492723493</v>
      </c>
      <c r="S9" s="33"/>
    </row>
    <row r="10" s="13" customFormat="1" spans="1:15">
      <c r="A10" s="19" t="s">
        <v>32</v>
      </c>
      <c r="B10" s="25">
        <v>1330</v>
      </c>
      <c r="C10" s="21">
        <v>2323</v>
      </c>
      <c r="D10" s="20">
        <v>840</v>
      </c>
      <c r="E10" s="20">
        <v>1260</v>
      </c>
      <c r="F10" s="22"/>
      <c r="G10" s="23">
        <f t="shared" si="0"/>
        <v>5753</v>
      </c>
      <c r="H10" s="26">
        <v>858.07</v>
      </c>
      <c r="I10" s="32">
        <v>12003</v>
      </c>
      <c r="J10" s="23">
        <f t="shared" si="1"/>
        <v>575.3</v>
      </c>
      <c r="K10" s="28">
        <f t="shared" si="2"/>
        <v>230.12</v>
      </c>
      <c r="L10" s="28">
        <f t="shared" si="6"/>
        <v>460.24</v>
      </c>
      <c r="M10" s="28">
        <f t="shared" si="3"/>
        <v>411.270241606265</v>
      </c>
      <c r="N10" s="28">
        <f t="shared" si="4"/>
        <v>4076.06975839373</v>
      </c>
      <c r="O10" s="28">
        <f t="shared" si="5"/>
        <v>40.7606975839374</v>
      </c>
    </row>
    <row r="11" s="13" customFormat="1" spans="1:15">
      <c r="A11" s="21" t="s">
        <v>62</v>
      </c>
      <c r="B11" s="20">
        <v>940</v>
      </c>
      <c r="C11" s="21">
        <v>1544</v>
      </c>
      <c r="D11" s="20">
        <v>740</v>
      </c>
      <c r="E11" s="20">
        <v>1105</v>
      </c>
      <c r="F11" s="22"/>
      <c r="G11" s="23">
        <f t="shared" si="0"/>
        <v>4329</v>
      </c>
      <c r="H11" s="26">
        <v>334.84</v>
      </c>
      <c r="I11" s="32">
        <v>9488</v>
      </c>
      <c r="J11" s="23">
        <f t="shared" si="1"/>
        <v>432.9</v>
      </c>
      <c r="K11" s="28">
        <f t="shared" si="2"/>
        <v>173.16</v>
      </c>
      <c r="L11" s="28">
        <f t="shared" si="6"/>
        <v>346.32</v>
      </c>
      <c r="M11" s="28">
        <f t="shared" si="3"/>
        <v>152.774279089376</v>
      </c>
      <c r="N11" s="28">
        <f t="shared" si="4"/>
        <v>3223.84572091062</v>
      </c>
      <c r="O11" s="28">
        <f t="shared" si="5"/>
        <v>32.2384572091062</v>
      </c>
    </row>
    <row r="12" s="13" customFormat="1" spans="1:15">
      <c r="A12" s="21" t="s">
        <v>33</v>
      </c>
      <c r="B12" s="25">
        <v>1050</v>
      </c>
      <c r="C12" s="21">
        <v>1739</v>
      </c>
      <c r="D12" s="20">
        <v>765</v>
      </c>
      <c r="E12" s="20">
        <v>1145</v>
      </c>
      <c r="F12" s="22"/>
      <c r="G12" s="23">
        <f t="shared" si="0"/>
        <v>4699</v>
      </c>
      <c r="H12" s="26">
        <v>185.88</v>
      </c>
      <c r="I12" s="32">
        <v>10216</v>
      </c>
      <c r="J12" s="23">
        <f t="shared" si="1"/>
        <v>469.9</v>
      </c>
      <c r="K12" s="28">
        <f t="shared" si="2"/>
        <v>187.96</v>
      </c>
      <c r="L12" s="28">
        <f t="shared" si="6"/>
        <v>375.92</v>
      </c>
      <c r="M12" s="28">
        <f t="shared" si="3"/>
        <v>85.4982498042287</v>
      </c>
      <c r="N12" s="28">
        <f t="shared" si="4"/>
        <v>3579.72175019577</v>
      </c>
      <c r="O12" s="28">
        <f t="shared" si="5"/>
        <v>35.7972175019577</v>
      </c>
    </row>
    <row r="13" s="13" customFormat="1" spans="1:15">
      <c r="A13" s="21" t="s">
        <v>34</v>
      </c>
      <c r="B13" s="25">
        <v>1170</v>
      </c>
      <c r="C13" s="21">
        <v>2219</v>
      </c>
      <c r="D13" s="20">
        <v>790</v>
      </c>
      <c r="E13" s="20">
        <v>1185</v>
      </c>
      <c r="F13" s="22"/>
      <c r="G13" s="23">
        <f t="shared" si="0"/>
        <v>5364</v>
      </c>
      <c r="H13" s="26">
        <v>193.16</v>
      </c>
      <c r="I13" s="32">
        <v>11111</v>
      </c>
      <c r="J13" s="23">
        <f t="shared" si="1"/>
        <v>536.4</v>
      </c>
      <c r="K13" s="28">
        <f t="shared" si="2"/>
        <v>214.56</v>
      </c>
      <c r="L13" s="28">
        <f t="shared" si="6"/>
        <v>429.12</v>
      </c>
      <c r="M13" s="28">
        <f t="shared" si="3"/>
        <v>93.2508541085411</v>
      </c>
      <c r="N13" s="28">
        <f t="shared" si="4"/>
        <v>4090.66914589146</v>
      </c>
      <c r="O13" s="28">
        <f t="shared" si="5"/>
        <v>40.9066914589146</v>
      </c>
    </row>
    <row r="14" s="13" customFormat="1" spans="1:15">
      <c r="A14" s="21" t="s">
        <v>63</v>
      </c>
      <c r="B14" s="20">
        <v>1730</v>
      </c>
      <c r="C14" s="21">
        <v>2822</v>
      </c>
      <c r="D14" s="20">
        <v>960</v>
      </c>
      <c r="E14" s="20">
        <v>1440</v>
      </c>
      <c r="F14" s="22"/>
      <c r="G14" s="23">
        <f t="shared" si="0"/>
        <v>6952</v>
      </c>
      <c r="H14" s="26">
        <v>1067.07</v>
      </c>
      <c r="I14" s="32">
        <v>17338</v>
      </c>
      <c r="J14" s="23">
        <f t="shared" si="1"/>
        <v>695.2</v>
      </c>
      <c r="K14" s="28">
        <f t="shared" si="2"/>
        <v>278.08</v>
      </c>
      <c r="L14" s="28">
        <f t="shared" si="6"/>
        <v>556.16</v>
      </c>
      <c r="M14" s="28">
        <f t="shared" si="3"/>
        <v>427.861958703426</v>
      </c>
      <c r="N14" s="28">
        <f t="shared" si="4"/>
        <v>4994.69804129657</v>
      </c>
      <c r="O14" s="28">
        <f t="shared" si="5"/>
        <v>49.9469804129657</v>
      </c>
    </row>
    <row r="15" s="13" customFormat="1" spans="1:15">
      <c r="A15" s="21" t="s">
        <v>35</v>
      </c>
      <c r="B15" s="20">
        <v>1050</v>
      </c>
      <c r="C15" s="21">
        <v>1739</v>
      </c>
      <c r="D15" s="20">
        <v>765</v>
      </c>
      <c r="E15" s="20">
        <v>1145</v>
      </c>
      <c r="F15" s="22"/>
      <c r="G15" s="23">
        <f t="shared" si="0"/>
        <v>4699</v>
      </c>
      <c r="H15" s="26">
        <v>132.68</v>
      </c>
      <c r="I15" s="32">
        <v>10520</v>
      </c>
      <c r="J15" s="23">
        <f t="shared" si="1"/>
        <v>469.9</v>
      </c>
      <c r="K15" s="28">
        <f t="shared" si="2"/>
        <v>187.96</v>
      </c>
      <c r="L15" s="28">
        <f t="shared" si="6"/>
        <v>375.92</v>
      </c>
      <c r="M15" s="28">
        <f t="shared" si="3"/>
        <v>59.2645741444867</v>
      </c>
      <c r="N15" s="28">
        <f t="shared" si="4"/>
        <v>3605.95542585551</v>
      </c>
      <c r="O15" s="28">
        <f t="shared" si="5"/>
        <v>36.0595542585551</v>
      </c>
    </row>
    <row r="16" s="13" customFormat="1" spans="1:15">
      <c r="A16" s="21" t="s">
        <v>36</v>
      </c>
      <c r="B16" s="20">
        <v>940</v>
      </c>
      <c r="C16" s="21">
        <v>1618</v>
      </c>
      <c r="D16" s="20">
        <v>740</v>
      </c>
      <c r="E16" s="20">
        <v>1105</v>
      </c>
      <c r="F16" s="22"/>
      <c r="G16" s="23">
        <f t="shared" si="0"/>
        <v>4403</v>
      </c>
      <c r="H16" s="26">
        <v>180.76</v>
      </c>
      <c r="I16" s="32">
        <v>9620</v>
      </c>
      <c r="J16" s="23">
        <f t="shared" si="1"/>
        <v>440.3</v>
      </c>
      <c r="K16" s="28">
        <f t="shared" si="2"/>
        <v>176.12</v>
      </c>
      <c r="L16" s="28">
        <f t="shared" si="6"/>
        <v>352.24</v>
      </c>
      <c r="M16" s="28">
        <f t="shared" si="3"/>
        <v>82.7324615384615</v>
      </c>
      <c r="N16" s="28">
        <f t="shared" si="4"/>
        <v>3351.60753846154</v>
      </c>
      <c r="O16" s="28">
        <f t="shared" si="5"/>
        <v>33.5160753846154</v>
      </c>
    </row>
    <row r="17" s="13" customFormat="1" spans="1:15">
      <c r="A17" s="21" t="s">
        <v>37</v>
      </c>
      <c r="B17" s="20">
        <v>940</v>
      </c>
      <c r="C17" s="21">
        <v>1544</v>
      </c>
      <c r="D17" s="20">
        <v>740</v>
      </c>
      <c r="E17" s="20">
        <v>1105</v>
      </c>
      <c r="F17" s="22"/>
      <c r="G17" s="23">
        <f t="shared" si="0"/>
        <v>4329</v>
      </c>
      <c r="H17" s="26">
        <v>117.71</v>
      </c>
      <c r="I17" s="32">
        <v>9845</v>
      </c>
      <c r="J17" s="23">
        <f t="shared" si="1"/>
        <v>432.9</v>
      </c>
      <c r="K17" s="28">
        <f t="shared" si="2"/>
        <v>173.16</v>
      </c>
      <c r="L17" s="28">
        <f t="shared" si="6"/>
        <v>346.32</v>
      </c>
      <c r="M17" s="28">
        <f t="shared" si="3"/>
        <v>51.7589222955815</v>
      </c>
      <c r="N17" s="28">
        <f t="shared" si="4"/>
        <v>3324.86107770442</v>
      </c>
      <c r="O17" s="28">
        <f t="shared" si="5"/>
        <v>33.2486107770442</v>
      </c>
    </row>
    <row r="18" s="13" customFormat="1" spans="1:15">
      <c r="A18" s="21" t="s">
        <v>64</v>
      </c>
      <c r="B18" s="20">
        <v>1170</v>
      </c>
      <c r="C18" s="21">
        <v>2162</v>
      </c>
      <c r="D18" s="20">
        <v>790</v>
      </c>
      <c r="E18" s="20">
        <v>1185</v>
      </c>
      <c r="F18" s="22"/>
      <c r="G18" s="23">
        <f t="shared" si="0"/>
        <v>5307</v>
      </c>
      <c r="H18" s="26">
        <v>545.78</v>
      </c>
      <c r="I18" s="32">
        <v>11195</v>
      </c>
      <c r="J18" s="23">
        <f t="shared" si="1"/>
        <v>530.7</v>
      </c>
      <c r="K18" s="28">
        <f t="shared" si="2"/>
        <v>212.28</v>
      </c>
      <c r="L18" s="28">
        <f t="shared" si="6"/>
        <v>424.56</v>
      </c>
      <c r="M18" s="28">
        <f t="shared" si="3"/>
        <v>258.727508709245</v>
      </c>
      <c r="N18" s="28">
        <f t="shared" si="4"/>
        <v>3880.73249129075</v>
      </c>
      <c r="O18" s="28">
        <f t="shared" si="5"/>
        <v>38.8073249129075</v>
      </c>
    </row>
    <row r="19" s="13" customFormat="1" spans="1:15">
      <c r="A19" s="21" t="s">
        <v>38</v>
      </c>
      <c r="B19" s="20">
        <v>1630</v>
      </c>
      <c r="C19" s="21">
        <v>2323</v>
      </c>
      <c r="D19" s="20">
        <v>885</v>
      </c>
      <c r="E19" s="20">
        <v>1330</v>
      </c>
      <c r="F19" s="22"/>
      <c r="G19" s="23">
        <f t="shared" si="0"/>
        <v>6168</v>
      </c>
      <c r="H19" s="26">
        <v>806.87</v>
      </c>
      <c r="I19" s="32">
        <v>12592</v>
      </c>
      <c r="J19" s="23">
        <f t="shared" si="1"/>
        <v>616.8</v>
      </c>
      <c r="K19" s="28">
        <f t="shared" si="2"/>
        <v>246.72</v>
      </c>
      <c r="L19" s="28">
        <f t="shared" si="6"/>
        <v>493.44</v>
      </c>
      <c r="M19" s="28">
        <f t="shared" si="3"/>
        <v>395.233017789072</v>
      </c>
      <c r="N19" s="28">
        <f t="shared" si="4"/>
        <v>4415.80698221093</v>
      </c>
      <c r="O19" s="28">
        <f t="shared" si="5"/>
        <v>44.1580698221093</v>
      </c>
    </row>
    <row r="20" s="13" customFormat="1" spans="1:15">
      <c r="A20" s="21" t="s">
        <v>65</v>
      </c>
      <c r="B20" s="20">
        <v>1330</v>
      </c>
      <c r="C20" s="21">
        <v>2897</v>
      </c>
      <c r="D20" s="20">
        <v>840</v>
      </c>
      <c r="E20" s="20">
        <v>1260</v>
      </c>
      <c r="F20" s="22"/>
      <c r="G20" s="23">
        <f t="shared" si="0"/>
        <v>6327</v>
      </c>
      <c r="H20" s="26">
        <v>824.87</v>
      </c>
      <c r="I20" s="32">
        <v>12868</v>
      </c>
      <c r="J20" s="23">
        <f t="shared" si="1"/>
        <v>632.7</v>
      </c>
      <c r="K20" s="28">
        <f t="shared" si="2"/>
        <v>253.08</v>
      </c>
      <c r="L20" s="28">
        <f t="shared" si="6"/>
        <v>506.16</v>
      </c>
      <c r="M20" s="28">
        <f t="shared" si="3"/>
        <v>405.576040565745</v>
      </c>
      <c r="N20" s="28">
        <f t="shared" si="4"/>
        <v>4529.48395943426</v>
      </c>
      <c r="O20" s="28">
        <f t="shared" si="5"/>
        <v>45.2948395943426</v>
      </c>
    </row>
    <row r="21" s="13" customFormat="1" spans="1:15">
      <c r="A21" s="21" t="s">
        <v>39</v>
      </c>
      <c r="B21" s="22">
        <v>1730</v>
      </c>
      <c r="C21" s="21">
        <v>3489</v>
      </c>
      <c r="D21" s="27">
        <v>960</v>
      </c>
      <c r="E21" s="27">
        <v>1440</v>
      </c>
      <c r="F21" s="27"/>
      <c r="G21" s="28">
        <f t="shared" si="0"/>
        <v>7619</v>
      </c>
      <c r="H21" s="26">
        <v>427.73</v>
      </c>
      <c r="I21" s="32">
        <v>15356</v>
      </c>
      <c r="J21" s="28">
        <f t="shared" si="1"/>
        <v>761.9</v>
      </c>
      <c r="K21" s="28">
        <f t="shared" si="2"/>
        <v>304.76</v>
      </c>
      <c r="L21" s="28">
        <f t="shared" si="6"/>
        <v>609.52</v>
      </c>
      <c r="M21" s="28">
        <f t="shared" si="3"/>
        <v>212.221598723626</v>
      </c>
      <c r="N21" s="28">
        <f t="shared" si="4"/>
        <v>5730.59840127637</v>
      </c>
      <c r="O21" s="28">
        <f t="shared" si="5"/>
        <v>85.9589760191456</v>
      </c>
    </row>
    <row r="22" s="13" customFormat="1" spans="1:15">
      <c r="A22" s="29"/>
      <c r="B22" s="27"/>
      <c r="C22" s="27"/>
      <c r="D22" s="27"/>
      <c r="E22" s="27"/>
      <c r="F22" s="27"/>
      <c r="G22" s="28">
        <f t="shared" si="0"/>
        <v>0</v>
      </c>
      <c r="H22" s="27"/>
      <c r="I22" s="27"/>
      <c r="J22" s="28">
        <f t="shared" si="1"/>
        <v>0</v>
      </c>
      <c r="K22" s="28">
        <f t="shared" si="2"/>
        <v>0</v>
      </c>
      <c r="L22" s="28">
        <f t="shared" si="6"/>
        <v>0</v>
      </c>
      <c r="M22" s="28" t="e">
        <f t="shared" si="3"/>
        <v>#DIV/0!</v>
      </c>
      <c r="N22" s="28" t="e">
        <f t="shared" si="4"/>
        <v>#DIV/0!</v>
      </c>
      <c r="O22" s="28" t="e">
        <f t="shared" si="5"/>
        <v>#DIV/0!</v>
      </c>
    </row>
    <row r="23" s="13" customFormat="1" spans="1:15">
      <c r="A23" s="29"/>
      <c r="B23" s="27"/>
      <c r="C23" s="27"/>
      <c r="D23" s="27"/>
      <c r="E23" s="27"/>
      <c r="F23" s="27"/>
      <c r="G23" s="28">
        <f t="shared" si="0"/>
        <v>0</v>
      </c>
      <c r="H23" s="27"/>
      <c r="I23" s="27"/>
      <c r="J23" s="28">
        <f t="shared" si="1"/>
        <v>0</v>
      </c>
      <c r="K23" s="28">
        <f t="shared" si="2"/>
        <v>0</v>
      </c>
      <c r="L23" s="28">
        <f t="shared" si="6"/>
        <v>0</v>
      </c>
      <c r="M23" s="28" t="e">
        <f t="shared" si="3"/>
        <v>#DIV/0!</v>
      </c>
      <c r="N23" s="28" t="e">
        <f t="shared" si="4"/>
        <v>#DIV/0!</v>
      </c>
      <c r="O23" s="28" t="e">
        <f t="shared" si="5"/>
        <v>#DIV/0!</v>
      </c>
    </row>
    <row r="24" s="13" customFormat="1" spans="1:15">
      <c r="A24" s="29"/>
      <c r="B24" s="27"/>
      <c r="C24" s="27"/>
      <c r="D24" s="27"/>
      <c r="E24" s="27"/>
      <c r="F24" s="27"/>
      <c r="G24" s="28">
        <f t="shared" si="0"/>
        <v>0</v>
      </c>
      <c r="H24" s="27"/>
      <c r="I24" s="27"/>
      <c r="J24" s="28">
        <f t="shared" si="1"/>
        <v>0</v>
      </c>
      <c r="K24" s="28">
        <f t="shared" si="2"/>
        <v>0</v>
      </c>
      <c r="L24" s="28">
        <f t="shared" si="6"/>
        <v>0</v>
      </c>
      <c r="M24" s="28" t="e">
        <f t="shared" si="3"/>
        <v>#DIV/0!</v>
      </c>
      <c r="N24" s="28" t="e">
        <f t="shared" si="4"/>
        <v>#DIV/0!</v>
      </c>
      <c r="O24" s="28" t="e">
        <f t="shared" si="5"/>
        <v>#DIV/0!</v>
      </c>
    </row>
    <row r="25" s="13" customFormat="1" spans="1:15">
      <c r="A25" s="29"/>
      <c r="B25" s="27"/>
      <c r="C25" s="27"/>
      <c r="D25" s="27"/>
      <c r="E25" s="27"/>
      <c r="F25" s="27"/>
      <c r="G25" s="28">
        <f t="shared" si="0"/>
        <v>0</v>
      </c>
      <c r="H25" s="27"/>
      <c r="I25" s="27"/>
      <c r="J25" s="28">
        <f t="shared" si="1"/>
        <v>0</v>
      </c>
      <c r="K25" s="28">
        <f t="shared" si="2"/>
        <v>0</v>
      </c>
      <c r="L25" s="28">
        <f t="shared" si="6"/>
        <v>0</v>
      </c>
      <c r="M25" s="28" t="e">
        <f t="shared" si="3"/>
        <v>#DIV/0!</v>
      </c>
      <c r="N25" s="28" t="e">
        <f t="shared" si="4"/>
        <v>#DIV/0!</v>
      </c>
      <c r="O25" s="28" t="e">
        <f t="shared" si="5"/>
        <v>#DIV/0!</v>
      </c>
    </row>
    <row r="26" s="13" customFormat="1" spans="1:15">
      <c r="A26" s="29"/>
      <c r="B26" s="27">
        <f>SUM(B3:B25)</f>
        <v>24140</v>
      </c>
      <c r="C26" s="27">
        <f t="shared" ref="C26:I26" si="7">SUM(C3:C25)</f>
        <v>43751</v>
      </c>
      <c r="D26" s="27">
        <f t="shared" si="7"/>
        <v>15635</v>
      </c>
      <c r="E26" s="27">
        <f t="shared" si="7"/>
        <v>23435</v>
      </c>
      <c r="F26" s="27">
        <f t="shared" si="7"/>
        <v>0</v>
      </c>
      <c r="G26" s="27">
        <f t="shared" si="7"/>
        <v>106961</v>
      </c>
      <c r="H26" s="27">
        <f t="shared" si="7"/>
        <v>9017.28</v>
      </c>
      <c r="I26" s="27">
        <f t="shared" si="7"/>
        <v>227667</v>
      </c>
      <c r="J26" s="28">
        <f t="shared" si="1"/>
        <v>10696.1</v>
      </c>
      <c r="K26" s="28">
        <f t="shared" si="2"/>
        <v>4278.44</v>
      </c>
      <c r="L26" s="28">
        <f t="shared" si="6"/>
        <v>8556.88</v>
      </c>
      <c r="M26" s="28">
        <f t="shared" si="3"/>
        <v>4236.4386849214</v>
      </c>
      <c r="N26" s="28">
        <f t="shared" si="4"/>
        <v>79193.1413150786</v>
      </c>
      <c r="O26" s="28" t="b">
        <f t="shared" si="5"/>
        <v>0</v>
      </c>
    </row>
  </sheetData>
  <mergeCells count="1">
    <mergeCell ref="A1:O1"/>
  </mergeCells>
  <pageMargins left="0.75" right="0.75" top="1" bottom="1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A1" sqref="A1:N20"/>
    </sheetView>
  </sheetViews>
  <sheetFormatPr defaultColWidth="9" defaultRowHeight="13.5"/>
  <cols>
    <col min="1" max="8" width="15.875" style="3" customWidth="1"/>
    <col min="9" max="9" width="15.875" style="4" customWidth="1"/>
    <col min="10" max="16384" width="9" style="3"/>
  </cols>
  <sheetData>
    <row r="1" spans="1:14">
      <c r="A1" s="5" t="s">
        <v>66</v>
      </c>
      <c r="B1" s="5"/>
      <c r="C1" s="5"/>
      <c r="D1" s="5"/>
      <c r="E1" s="5"/>
      <c r="F1" s="5"/>
      <c r="G1" s="5"/>
      <c r="H1" s="5"/>
      <c r="I1" s="12"/>
      <c r="J1" s="5"/>
      <c r="K1" s="5"/>
      <c r="L1" s="5"/>
      <c r="M1" s="5"/>
      <c r="N1" s="5"/>
    </row>
    <row r="2" spans="1:14">
      <c r="A2" s="5"/>
      <c r="B2" s="5"/>
      <c r="C2" s="5"/>
      <c r="D2" s="5"/>
      <c r="E2" s="5"/>
      <c r="F2" s="5"/>
      <c r="G2" s="5"/>
      <c r="H2" s="5"/>
      <c r="I2" s="12"/>
      <c r="J2" s="5"/>
      <c r="K2" s="5"/>
      <c r="L2" s="5"/>
      <c r="M2" s="5"/>
      <c r="N2" s="5"/>
    </row>
    <row r="3" s="1" customFormat="1" ht="22" customHeight="1" spans="1:9">
      <c r="A3" s="6" t="s">
        <v>20</v>
      </c>
      <c r="B3" s="6" t="s">
        <v>1</v>
      </c>
      <c r="C3" s="7" t="s">
        <v>67</v>
      </c>
      <c r="D3" s="7" t="s">
        <v>68</v>
      </c>
      <c r="E3" s="7" t="s">
        <v>69</v>
      </c>
      <c r="F3" s="7" t="s">
        <v>70</v>
      </c>
      <c r="G3" s="7" t="s">
        <v>71</v>
      </c>
      <c r="H3" s="7" t="s">
        <v>72</v>
      </c>
      <c r="I3" s="7" t="s">
        <v>7</v>
      </c>
    </row>
    <row r="4" s="1" customFormat="1" ht="22" customHeight="1" spans="1:9">
      <c r="A4" s="6">
        <v>1</v>
      </c>
      <c r="B4" s="8" t="s">
        <v>26</v>
      </c>
      <c r="C4" s="7">
        <f>VLOOKUP('1月'!B3,'1月'!B3:P18,15,0)</f>
        <v>49.1103206076618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7">
        <f t="shared" ref="I4:I20" si="0">SUM(C4:H4)</f>
        <v>49.1103206076618</v>
      </c>
    </row>
    <row r="5" s="1" customFormat="1" ht="22" customHeight="1" spans="1:9">
      <c r="A5" s="6">
        <v>2</v>
      </c>
      <c r="B5" s="8" t="s">
        <v>27</v>
      </c>
      <c r="C5" s="7">
        <f>VLOOKUP('1月'!B4,'1月'!B4:P19,15,0)</f>
        <v>76.7800022924954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7">
        <f t="shared" si="0"/>
        <v>76.7800022924954</v>
      </c>
    </row>
    <row r="6" s="1" customFormat="1" ht="22" customHeight="1" spans="1:9">
      <c r="A6" s="6">
        <v>3</v>
      </c>
      <c r="B6" s="8" t="s">
        <v>28</v>
      </c>
      <c r="C6" s="7">
        <f>VLOOKUP('1月'!B5,'1月'!B5:P20,15,0)</f>
        <v>41.2584737730061</v>
      </c>
      <c r="D6" s="7">
        <f>VLOOKUP('2月'!B3,'2月'!B3:P16,15,0)</f>
        <v>42.4586493865031</v>
      </c>
      <c r="E6" s="7">
        <f>VLOOKUP('3月'!B3,'3月'!B3:P16,15,0)</f>
        <v>44.1669001533742</v>
      </c>
      <c r="F6" s="7">
        <f>VLOOKUP('4月'!B3,'4月'!B3:P16,15,0)</f>
        <v>44.1669487730061</v>
      </c>
      <c r="G6" s="7">
        <f>VLOOKUP('5月'!B3,'5月'!B3:P14,15,1)</f>
        <v>44.0577490797546</v>
      </c>
      <c r="H6" s="7">
        <v>43.83</v>
      </c>
      <c r="I6" s="7">
        <f t="shared" si="0"/>
        <v>259.938721165644</v>
      </c>
    </row>
    <row r="7" s="1" customFormat="1" ht="22" customHeight="1" spans="1:9">
      <c r="A7" s="6">
        <v>4</v>
      </c>
      <c r="B7" s="8" t="s">
        <v>29</v>
      </c>
      <c r="C7" s="7">
        <f>VLOOKUP('1月'!B6,'1月'!B6:P21,15,0)</f>
        <v>40.6814456937379</v>
      </c>
      <c r="D7" s="7">
        <f>VLOOKUP('2月'!B4,'2月'!B4:P17,15,0)</f>
        <v>39.6985662076829</v>
      </c>
      <c r="E7" s="7">
        <f>VLOOKUP('3月'!B4,'3月'!B4:P17,15,0)</f>
        <v>41.2871753727416</v>
      </c>
      <c r="F7" s="7">
        <f>VLOOKUP('4月'!B4,'4月'!B4:P17,15,0)</f>
        <v>41.2871753727416</v>
      </c>
      <c r="G7" s="7">
        <f>VLOOKUP('5月'!B4,'5月'!B4:P15,15,1)</f>
        <v>40.6125598842308</v>
      </c>
      <c r="H7" s="7">
        <v>40.9</v>
      </c>
      <c r="I7" s="7">
        <f t="shared" si="0"/>
        <v>244.466922531135</v>
      </c>
    </row>
    <row r="8" s="1" customFormat="1" ht="22" customHeight="1" spans="1:9">
      <c r="A8" s="6">
        <v>5</v>
      </c>
      <c r="B8" s="8" t="s">
        <v>30</v>
      </c>
      <c r="C8" s="7">
        <f>VLOOKUP('1月'!B7,'1月'!B7:P22,15,0)</f>
        <v>37.2331413269887</v>
      </c>
      <c r="D8" s="7">
        <f>VLOOKUP('2月'!B5,'2月'!B5:P18,15,0)</f>
        <v>38.5023171664572</v>
      </c>
      <c r="E8" s="7">
        <f>VLOOKUP('3月'!B5,'3月'!B5:P18,15,0)</f>
        <v>40.0426721045071</v>
      </c>
      <c r="F8" s="7">
        <f>VLOOKUP('4月'!B5,'4月'!B5:P18,15,0)</f>
        <v>40.0426256060334</v>
      </c>
      <c r="G8" s="7">
        <v>39.91</v>
      </c>
      <c r="H8" s="7">
        <v>39.69</v>
      </c>
      <c r="I8" s="7">
        <f t="shared" si="0"/>
        <v>235.420756203986</v>
      </c>
    </row>
    <row r="9" s="1" customFormat="1" ht="22" customHeight="1" spans="1:9">
      <c r="A9" s="6">
        <v>6</v>
      </c>
      <c r="B9" s="8" t="s">
        <v>31</v>
      </c>
      <c r="C9" s="7">
        <f>VLOOKUP('1月'!B8,'1月'!B8:P23,15,0)</f>
        <v>41.4285166281755</v>
      </c>
      <c r="D9" s="7">
        <f>VLOOKUP('2月'!B6,'2月'!B6:P19,15,0)</f>
        <v>40.4321948036951</v>
      </c>
      <c r="E9" s="7">
        <f>VLOOKUP('3月'!B6,'3月'!B6:P19,15,0)</f>
        <v>42.0413525404157</v>
      </c>
      <c r="F9" s="7">
        <f>VLOOKUP('4月'!B6,'4月'!B6:P19,15,0)</f>
        <v>42.0413043879908</v>
      </c>
      <c r="G9" s="7">
        <v>41.91</v>
      </c>
      <c r="H9" s="7">
        <v>41.79</v>
      </c>
      <c r="I9" s="7">
        <f t="shared" si="0"/>
        <v>249.643368360277</v>
      </c>
    </row>
    <row r="10" s="1" customFormat="1" ht="22" customHeight="1" spans="1:9">
      <c r="A10" s="6">
        <v>7</v>
      </c>
      <c r="B10" s="8" t="s">
        <v>32</v>
      </c>
      <c r="C10" s="7">
        <f>VLOOKUP('1月'!B9,'1月'!B9:P24,15,0)</f>
        <v>40.7689045231562</v>
      </c>
      <c r="D10" s="7">
        <f>VLOOKUP('2月'!B7,'2月'!B7:P20,15,0)</f>
        <v>42.6880540450653</v>
      </c>
      <c r="E10" s="7">
        <f>VLOOKUP('3月'!B7,'3月'!B7:P20,15,0)</f>
        <v>44.4105099941798</v>
      </c>
      <c r="F10" s="7">
        <f>VLOOKUP('4月'!B7,'4月'!B7:P20,15,0)</f>
        <v>44.4105099941798</v>
      </c>
      <c r="G10" s="7">
        <v>44.31</v>
      </c>
      <c r="H10" s="9">
        <v>0</v>
      </c>
      <c r="I10" s="7">
        <f t="shared" si="0"/>
        <v>216.587978556581</v>
      </c>
    </row>
    <row r="11" s="1" customFormat="1" ht="22" customHeight="1" spans="1:9">
      <c r="A11" s="6">
        <v>8</v>
      </c>
      <c r="B11" s="10" t="s">
        <v>33</v>
      </c>
      <c r="C11" s="7">
        <f>VLOOKUP('1月'!B10,'1月'!B10:P25,15,0)</f>
        <v>35.2853009146948</v>
      </c>
      <c r="D11" s="7">
        <f>VLOOKUP('2月'!B8,'2月'!B8:P21,15,0)</f>
        <v>35.6091449194671</v>
      </c>
      <c r="E11" s="7">
        <f>VLOOKUP('3月'!B8,'3月'!B8:P21,15,0)</f>
        <v>37.0666331576854</v>
      </c>
      <c r="F11" s="7">
        <f>VLOOKUP('4月'!B8,'4月'!B8:P21,15,0)</f>
        <v>37.0665856034997</v>
      </c>
      <c r="G11" s="7">
        <v>37.3</v>
      </c>
      <c r="H11" s="7">
        <v>37.11</v>
      </c>
      <c r="I11" s="7">
        <f t="shared" si="0"/>
        <v>219.437664595347</v>
      </c>
    </row>
    <row r="12" s="1" customFormat="1" ht="22" customHeight="1" spans="1:9">
      <c r="A12" s="6">
        <v>9</v>
      </c>
      <c r="B12" s="10" t="s">
        <v>34</v>
      </c>
      <c r="C12" s="7">
        <f>VLOOKUP('1月'!B11,'1月'!B11:P26,15,0)</f>
        <v>39.4452441168563</v>
      </c>
      <c r="D12" s="7">
        <f>VLOOKUP('2月'!B9,'2月'!B9:P22,15,0)</f>
        <v>40.3544117394032</v>
      </c>
      <c r="E12" s="7">
        <f>VLOOKUP('3月'!B9,'3月'!B9:P22,15,0)</f>
        <v>41.9737162738597</v>
      </c>
      <c r="F12" s="7">
        <f>VLOOKUP('4月'!B9,'4月'!B9:P22,15,0)</f>
        <v>41.9737162738597</v>
      </c>
      <c r="G12" s="7">
        <v>42.13</v>
      </c>
      <c r="H12" s="7">
        <v>41.8</v>
      </c>
      <c r="I12" s="7">
        <f t="shared" si="0"/>
        <v>247.677088403979</v>
      </c>
    </row>
    <row r="13" s="1" customFormat="1" ht="22" customHeight="1" spans="1:9">
      <c r="A13" s="6">
        <v>10</v>
      </c>
      <c r="B13" s="10" t="s">
        <v>35</v>
      </c>
      <c r="C13" s="7">
        <f>VLOOKUP('1月'!B12,'1月'!B12:P27,15,0)</f>
        <v>37.0762424440299</v>
      </c>
      <c r="D13" s="7">
        <f>VLOOKUP('2月'!B10,'2月'!B10:P23,15,0)</f>
        <v>36.2158536380597</v>
      </c>
      <c r="E13" s="7">
        <f>VLOOKUP('3月'!B10,'3月'!B10:P23,15,0)</f>
        <v>37.6378651119403</v>
      </c>
      <c r="F13" s="7">
        <f>VLOOKUP('4月'!B10,'4月'!B10:P23,15,0)</f>
        <v>37.6378200559702</v>
      </c>
      <c r="G13" s="7">
        <v>37.5</v>
      </c>
      <c r="H13" s="7">
        <v>37.6</v>
      </c>
      <c r="I13" s="7">
        <f t="shared" si="0"/>
        <v>223.66778125</v>
      </c>
    </row>
    <row r="14" s="1" customFormat="1" ht="22" customHeight="1" spans="1:9">
      <c r="A14" s="6">
        <v>11</v>
      </c>
      <c r="B14" s="10" t="s">
        <v>36</v>
      </c>
      <c r="C14" s="7">
        <f>VLOOKUP('1月'!B13,'1月'!B13:P28,15,0)</f>
        <v>32.3898487605899</v>
      </c>
      <c r="D14" s="7">
        <f>VLOOKUP('2月'!B11,'2月'!B11:P24,15,0)</f>
        <v>32.1276909319109</v>
      </c>
      <c r="E14" s="7">
        <f>VLOOKUP('3月'!B11,'3月'!B11:P24,15,0)</f>
        <v>33.4344503608409</v>
      </c>
      <c r="F14" s="7">
        <f>VLOOKUP('4月'!B11,'4月'!B11:P24,15,0)</f>
        <v>33.4344050831503</v>
      </c>
      <c r="G14" s="7">
        <v>33.25</v>
      </c>
      <c r="H14" s="7">
        <v>33.1</v>
      </c>
      <c r="I14" s="7">
        <f t="shared" si="0"/>
        <v>197.736395136492</v>
      </c>
    </row>
    <row r="15" s="1" customFormat="1" ht="22" customHeight="1" spans="1:9">
      <c r="A15" s="6">
        <v>12</v>
      </c>
      <c r="B15" s="10" t="s">
        <v>37</v>
      </c>
      <c r="C15" s="7">
        <f>VLOOKUP('1月'!B14,'1月'!B14:P29,15,0)</f>
        <v>33.8164821561338</v>
      </c>
      <c r="D15" s="7">
        <f>VLOOKUP('2月'!B12,'2月'!B12:P25,15,0)</f>
        <v>33.0712944237918</v>
      </c>
      <c r="E15" s="7">
        <f>VLOOKUP('3月'!B12,'3月'!B12:P25,15,0)</f>
        <v>34.3434</v>
      </c>
      <c r="F15" s="7">
        <f>VLOOKUP('4月'!B12,'4月'!B12:P25,15,0)</f>
        <v>34.3434</v>
      </c>
      <c r="G15" s="7">
        <v>34.28</v>
      </c>
      <c r="H15" s="7">
        <v>34.34</v>
      </c>
      <c r="I15" s="7">
        <f t="shared" si="0"/>
        <v>204.194576579926</v>
      </c>
    </row>
    <row r="16" s="1" customFormat="1" ht="22" customHeight="1" spans="1:9">
      <c r="A16" s="6">
        <v>13</v>
      </c>
      <c r="B16" s="10" t="s">
        <v>38</v>
      </c>
      <c r="C16" s="7">
        <f>VLOOKUP('1月'!B15,'1月'!B15:P30,15,0)</f>
        <v>44.4642480592079</v>
      </c>
      <c r="D16" s="7">
        <f>VLOOKUP('2月'!B13,'2月'!B13:P26,15,0)</f>
        <v>46.0022376348319</v>
      </c>
      <c r="E16" s="7">
        <f>VLOOKUP('3月'!B13,'3月'!B13:P26,15,0)</f>
        <v>47.8480596645933</v>
      </c>
      <c r="F16" s="7">
        <f>VLOOKUP('4月'!B13,'4月'!B13:P26,15,0)</f>
        <v>47.8480596645933</v>
      </c>
      <c r="G16" s="7">
        <v>47.77</v>
      </c>
      <c r="H16" s="7">
        <v>47.29</v>
      </c>
      <c r="I16" s="7">
        <f t="shared" si="0"/>
        <v>281.222605023227</v>
      </c>
    </row>
    <row r="17" s="1" customFormat="1" ht="22" customHeight="1" spans="1:9">
      <c r="A17" s="6">
        <v>14</v>
      </c>
      <c r="B17" s="10" t="s">
        <v>39</v>
      </c>
      <c r="C17" s="7">
        <f>VLOOKUP('1月'!B16,'1月'!B16:P32,15,0)</f>
        <v>84.5985213107417</v>
      </c>
      <c r="D17" s="7">
        <f>VLOOKUP('2月'!B14,'2月'!B14:P28,15,0)</f>
        <v>84.4485770524297</v>
      </c>
      <c r="E17" s="7">
        <f>VLOOKUP('3月'!B14,'3月'!B14:P28,15,0)</f>
        <v>87.826999488491</v>
      </c>
      <c r="F17" s="7">
        <f>VLOOKUP('4月'!B14,'4月'!B14:P28,15,0)</f>
        <v>87.8210075639386</v>
      </c>
      <c r="G17" s="9">
        <v>0</v>
      </c>
      <c r="H17" s="9" t="s">
        <v>73</v>
      </c>
      <c r="I17" s="7">
        <f t="shared" si="0"/>
        <v>344.695105415601</v>
      </c>
    </row>
    <row r="18" s="1" customFormat="1" ht="22" customHeight="1" spans="1:9">
      <c r="A18" s="6">
        <v>15</v>
      </c>
      <c r="B18" s="11" t="s">
        <v>40</v>
      </c>
      <c r="C18" s="7">
        <f>VLOOKUP('1月'!B17,'1月'!B17:P33,15,0)</f>
        <v>37.3074</v>
      </c>
      <c r="D18" s="7">
        <f>VLOOKUP('2月'!B15,'2月'!B15:P29,15,0)</f>
        <v>35.683876689906</v>
      </c>
      <c r="E18" s="7">
        <f>VLOOKUP('3月'!B15,'3月'!B15:P29,15,0)</f>
        <v>38.3062335118592</v>
      </c>
      <c r="F18" s="7">
        <f>VLOOKUP('4月'!B15,'4月'!B15:P29,15,0)</f>
        <v>38.3024600158667</v>
      </c>
      <c r="G18" s="7">
        <v>38.36</v>
      </c>
      <c r="H18" s="7">
        <v>38.28</v>
      </c>
      <c r="I18" s="7">
        <f t="shared" si="0"/>
        <v>226.239970217632</v>
      </c>
    </row>
    <row r="19" s="1" customFormat="1" ht="22" customHeight="1" spans="1:9">
      <c r="A19" s="6">
        <v>16</v>
      </c>
      <c r="B19" s="8" t="s">
        <v>41</v>
      </c>
      <c r="C19" s="7">
        <f>VLOOKUP('1月'!B18,'1月'!B18:P34,15,0)</f>
        <v>39.493907360929</v>
      </c>
      <c r="D19" s="7">
        <f>VLOOKUP('2月'!B16,'2月'!B16:P30,15,0)</f>
        <v>38.5773870762315</v>
      </c>
      <c r="E19" s="7">
        <f>VLOOKUP('3月'!B16,'3月'!B16:P30,15,0)</f>
        <v>40.1102806518075</v>
      </c>
      <c r="F19" s="7">
        <f>VLOOKUP('4月'!B16,'4月'!B16:P30,15,0)</f>
        <v>40.1102806518075</v>
      </c>
      <c r="G19" s="9">
        <v>0</v>
      </c>
      <c r="H19" s="9" t="s">
        <v>73</v>
      </c>
      <c r="I19" s="7">
        <f t="shared" si="0"/>
        <v>158.291855740775</v>
      </c>
    </row>
    <row r="20" s="2" customFormat="1" ht="22" customHeight="1" spans="1:9">
      <c r="A20" s="7"/>
      <c r="B20" s="7" t="s">
        <v>7</v>
      </c>
      <c r="C20" s="7">
        <f t="shared" ref="C20:I20" si="1">SUM(C4:C19)</f>
        <v>711.137999968405</v>
      </c>
      <c r="D20" s="7">
        <f t="shared" si="1"/>
        <v>585.870255715435</v>
      </c>
      <c r="E20" s="7">
        <f t="shared" si="1"/>
        <v>610.496248386296</v>
      </c>
      <c r="F20" s="7">
        <f t="shared" si="1"/>
        <v>610.486299046638</v>
      </c>
      <c r="G20" s="7">
        <f t="shared" si="1"/>
        <v>481.390308963985</v>
      </c>
      <c r="H20" s="7">
        <f t="shared" si="1"/>
        <v>435.73</v>
      </c>
      <c r="I20" s="7">
        <f t="shared" si="1"/>
        <v>3435.11111208076</v>
      </c>
    </row>
  </sheetData>
  <mergeCells count="1">
    <mergeCell ref="A1:N2"/>
  </mergeCells>
  <pageMargins left="0.354166666666667" right="0.156944444444444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B11" sqref="B11"/>
    </sheetView>
  </sheetViews>
  <sheetFormatPr defaultColWidth="9" defaultRowHeight="13.5"/>
  <cols>
    <col min="1" max="1" width="6.25" style="14" customWidth="1"/>
    <col min="2" max="2" width="8.05" style="14" customWidth="1"/>
    <col min="3" max="3" width="11.375" style="14" customWidth="1"/>
    <col min="4" max="4" width="7.58333333333333" style="14" customWidth="1"/>
    <col min="5" max="5" width="8.30833333333333" style="14" customWidth="1"/>
    <col min="6" max="6" width="7.425" style="14" customWidth="1"/>
    <col min="7" max="7" width="7.33333333333333" style="14" customWidth="1"/>
    <col min="8" max="8" width="7.025" style="14" customWidth="1"/>
    <col min="9" max="9" width="10.25" style="14" customWidth="1"/>
    <col min="10" max="10" width="8.625" style="14" customWidth="1"/>
    <col min="11" max="12" width="8.875" style="14" customWidth="1"/>
    <col min="13" max="13" width="10.625" style="14" customWidth="1"/>
    <col min="14" max="14" width="11.875" style="14" customWidth="1"/>
    <col min="15" max="15" width="11.375" style="14" customWidth="1"/>
    <col min="16" max="16" width="14.125" style="14" customWidth="1"/>
    <col min="17" max="16384" width="9" style="14"/>
  </cols>
  <sheetData>
    <row r="1" ht="34.5" spans="1:16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4" customHeight="1" spans="1:16">
      <c r="A2" s="27" t="s">
        <v>20</v>
      </c>
      <c r="B2" s="16" t="s">
        <v>1</v>
      </c>
      <c r="C2" s="17" t="s">
        <v>2</v>
      </c>
      <c r="D2" s="17" t="s">
        <v>21</v>
      </c>
      <c r="E2" s="17" t="s">
        <v>22</v>
      </c>
      <c r="F2" s="17" t="s">
        <v>23</v>
      </c>
      <c r="G2" s="17" t="s">
        <v>6</v>
      </c>
      <c r="H2" s="18" t="s">
        <v>7</v>
      </c>
      <c r="I2" s="16" t="s">
        <v>8</v>
      </c>
      <c r="J2" s="16" t="s">
        <v>9</v>
      </c>
      <c r="K2" s="47" t="s">
        <v>10</v>
      </c>
      <c r="L2" s="47" t="s">
        <v>24</v>
      </c>
      <c r="M2" s="47" t="s">
        <v>25</v>
      </c>
      <c r="N2" s="47" t="s">
        <v>13</v>
      </c>
      <c r="O2" s="30" t="s">
        <v>14</v>
      </c>
      <c r="P2" s="31" t="s">
        <v>15</v>
      </c>
    </row>
    <row r="3" ht="24" customHeight="1" spans="1:16">
      <c r="A3" s="40">
        <v>1</v>
      </c>
      <c r="B3" s="41" t="s">
        <v>26</v>
      </c>
      <c r="C3" s="41">
        <v>1510</v>
      </c>
      <c r="D3" s="42">
        <v>3335</v>
      </c>
      <c r="E3" s="41">
        <v>885</v>
      </c>
      <c r="F3" s="41">
        <v>1330</v>
      </c>
      <c r="G3" s="43"/>
      <c r="H3" s="44">
        <f t="shared" ref="H3:H9" si="0">C3+D3+E3+F3+G3</f>
        <v>7060</v>
      </c>
      <c r="I3" s="48">
        <v>974.81</v>
      </c>
      <c r="J3" s="49">
        <v>15140</v>
      </c>
      <c r="K3" s="46">
        <f t="shared" ref="K3:K9" si="1">H3*10%</f>
        <v>706</v>
      </c>
      <c r="L3" s="46">
        <f t="shared" ref="L3:L9" si="2">H3*4%</f>
        <v>282.4</v>
      </c>
      <c r="M3" s="46">
        <f>H3*10%</f>
        <v>706</v>
      </c>
      <c r="N3" s="46">
        <f t="shared" ref="N3:N9" si="3">H3*I3/J3</f>
        <v>454.567939233818</v>
      </c>
      <c r="O3" s="46">
        <f t="shared" ref="O3:O9" si="4">H3-K3-L3-M3-N3</f>
        <v>4911.03206076618</v>
      </c>
      <c r="P3" s="46">
        <f>IF(O3&lt;R1=3000,O3*0.5%,IF(AND(O3&gt;3000,O3&lt;=5000),O3*1%,IF(AND(O3&gt;5000,O3&lt;=10000),O3*1.5%)))</f>
        <v>49.1103206076618</v>
      </c>
    </row>
    <row r="4" ht="24" customHeight="1" spans="1:16">
      <c r="A4" s="40">
        <v>2</v>
      </c>
      <c r="B4" s="41" t="s">
        <v>27</v>
      </c>
      <c r="C4" s="41">
        <v>1730</v>
      </c>
      <c r="D4" s="42">
        <v>3110</v>
      </c>
      <c r="E4" s="41">
        <v>960</v>
      </c>
      <c r="F4" s="41">
        <v>1440</v>
      </c>
      <c r="G4" s="43"/>
      <c r="H4" s="44">
        <f t="shared" si="0"/>
        <v>7240</v>
      </c>
      <c r="I4" s="48">
        <v>1082.69</v>
      </c>
      <c r="J4" s="49">
        <v>14831</v>
      </c>
      <c r="K4" s="46">
        <f t="shared" si="1"/>
        <v>724</v>
      </c>
      <c r="L4" s="46">
        <f t="shared" si="2"/>
        <v>289.6</v>
      </c>
      <c r="M4" s="46">
        <f t="shared" ref="M4:M9" si="5">H4*8%</f>
        <v>579.2</v>
      </c>
      <c r="N4" s="46">
        <f t="shared" si="3"/>
        <v>528.533180500304</v>
      </c>
      <c r="O4" s="46">
        <f t="shared" si="4"/>
        <v>5118.6668194997</v>
      </c>
      <c r="P4" s="46">
        <f t="shared" ref="P3:P9" si="6">IF(O4&lt;=3000,O4*0.5%,IF(AND(O4&gt;3000,O4&lt;=5000),O4*1%,IF(AND(O4&gt;5000,O4&lt;=10000),O4*1.5%)))</f>
        <v>76.7800022924954</v>
      </c>
    </row>
    <row r="5" ht="24" customHeight="1" spans="1:16">
      <c r="A5" s="40">
        <v>3</v>
      </c>
      <c r="B5" s="41" t="s">
        <v>28</v>
      </c>
      <c r="C5" s="41">
        <v>1330</v>
      </c>
      <c r="D5" s="42">
        <v>2276</v>
      </c>
      <c r="E5" s="41">
        <v>840</v>
      </c>
      <c r="F5" s="41">
        <v>1260</v>
      </c>
      <c r="G5" s="43"/>
      <c r="H5" s="44">
        <f t="shared" si="0"/>
        <v>5706</v>
      </c>
      <c r="I5" s="48">
        <v>668.11</v>
      </c>
      <c r="J5" s="49">
        <v>11736</v>
      </c>
      <c r="K5" s="46">
        <f t="shared" si="1"/>
        <v>570.6</v>
      </c>
      <c r="L5" s="46">
        <f t="shared" si="2"/>
        <v>228.24</v>
      </c>
      <c r="M5" s="46">
        <f t="shared" si="5"/>
        <v>456.48</v>
      </c>
      <c r="N5" s="46">
        <f t="shared" si="3"/>
        <v>324.832622699386</v>
      </c>
      <c r="O5" s="46">
        <f t="shared" si="4"/>
        <v>4125.84737730061</v>
      </c>
      <c r="P5" s="46">
        <f t="shared" si="6"/>
        <v>41.2584737730061</v>
      </c>
    </row>
    <row r="6" ht="24" customHeight="1" spans="1:16">
      <c r="A6" s="40">
        <v>4</v>
      </c>
      <c r="B6" s="41" t="s">
        <v>29</v>
      </c>
      <c r="C6" s="41">
        <v>1170</v>
      </c>
      <c r="D6" s="42">
        <v>2162</v>
      </c>
      <c r="E6" s="41">
        <v>790</v>
      </c>
      <c r="F6" s="41">
        <v>1185</v>
      </c>
      <c r="G6" s="43"/>
      <c r="H6" s="44">
        <f t="shared" si="0"/>
        <v>5307</v>
      </c>
      <c r="I6" s="48">
        <v>153.22</v>
      </c>
      <c r="J6" s="49">
        <v>11402</v>
      </c>
      <c r="K6" s="46">
        <f t="shared" si="1"/>
        <v>530.7</v>
      </c>
      <c r="L6" s="46">
        <f t="shared" si="2"/>
        <v>212.28</v>
      </c>
      <c r="M6" s="46">
        <f t="shared" si="5"/>
        <v>424.56</v>
      </c>
      <c r="N6" s="46">
        <f t="shared" si="3"/>
        <v>71.3154306262059</v>
      </c>
      <c r="O6" s="46">
        <f t="shared" si="4"/>
        <v>4068.14456937379</v>
      </c>
      <c r="P6" s="46">
        <f t="shared" si="6"/>
        <v>40.6814456937379</v>
      </c>
    </row>
    <row r="7" ht="24" customHeight="1" spans="1:16">
      <c r="A7" s="40">
        <v>5</v>
      </c>
      <c r="B7" s="41" t="s">
        <v>30</v>
      </c>
      <c r="C7" s="41">
        <v>1050</v>
      </c>
      <c r="D7" s="42">
        <v>2219</v>
      </c>
      <c r="E7" s="41">
        <v>765</v>
      </c>
      <c r="F7" s="41">
        <v>1145</v>
      </c>
      <c r="G7" s="43"/>
      <c r="H7" s="44">
        <f t="shared" si="0"/>
        <v>5179</v>
      </c>
      <c r="I7" s="48">
        <v>680.25</v>
      </c>
      <c r="J7" s="49">
        <v>11138</v>
      </c>
      <c r="K7" s="46">
        <f t="shared" si="1"/>
        <v>517.9</v>
      </c>
      <c r="L7" s="46">
        <f t="shared" si="2"/>
        <v>207.16</v>
      </c>
      <c r="M7" s="46">
        <f t="shared" si="5"/>
        <v>414.32</v>
      </c>
      <c r="N7" s="46">
        <f t="shared" si="3"/>
        <v>316.305867301131</v>
      </c>
      <c r="O7" s="46">
        <f t="shared" si="4"/>
        <v>3723.31413269887</v>
      </c>
      <c r="P7" s="46">
        <f t="shared" si="6"/>
        <v>37.2331413269887</v>
      </c>
    </row>
    <row r="8" ht="24" customHeight="1" spans="1:16">
      <c r="A8" s="40">
        <v>6</v>
      </c>
      <c r="B8" s="41" t="s">
        <v>31</v>
      </c>
      <c r="C8" s="42">
        <v>1170</v>
      </c>
      <c r="D8" s="42">
        <v>2276</v>
      </c>
      <c r="E8" s="41">
        <v>790</v>
      </c>
      <c r="F8" s="41">
        <v>1185</v>
      </c>
      <c r="G8" s="43"/>
      <c r="H8" s="44">
        <f t="shared" si="0"/>
        <v>5421</v>
      </c>
      <c r="I8" s="48">
        <v>177.62</v>
      </c>
      <c r="J8" s="49">
        <v>11258</v>
      </c>
      <c r="K8" s="46">
        <f t="shared" si="1"/>
        <v>542.1</v>
      </c>
      <c r="L8" s="46">
        <f t="shared" si="2"/>
        <v>216.84</v>
      </c>
      <c r="M8" s="46">
        <f t="shared" si="5"/>
        <v>433.68</v>
      </c>
      <c r="N8" s="46">
        <f t="shared" si="3"/>
        <v>85.528337182448</v>
      </c>
      <c r="O8" s="46">
        <f t="shared" si="4"/>
        <v>4142.85166281755</v>
      </c>
      <c r="P8" s="46">
        <f t="shared" si="6"/>
        <v>41.4285166281755</v>
      </c>
    </row>
    <row r="9" ht="24" customHeight="1" spans="1:16">
      <c r="A9" s="40">
        <v>7</v>
      </c>
      <c r="B9" s="41" t="s">
        <v>32</v>
      </c>
      <c r="C9" s="42">
        <v>1330</v>
      </c>
      <c r="D9" s="42">
        <v>2323</v>
      </c>
      <c r="E9" s="41">
        <v>840</v>
      </c>
      <c r="F9" s="41">
        <v>1260</v>
      </c>
      <c r="G9" s="43"/>
      <c r="H9" s="44">
        <f t="shared" si="0"/>
        <v>5753</v>
      </c>
      <c r="I9" s="50">
        <v>858.07</v>
      </c>
      <c r="J9" s="49">
        <v>12027</v>
      </c>
      <c r="K9" s="46">
        <f t="shared" si="1"/>
        <v>575.3</v>
      </c>
      <c r="L9" s="46">
        <f t="shared" si="2"/>
        <v>230.12</v>
      </c>
      <c r="M9" s="46">
        <f t="shared" si="5"/>
        <v>460.24</v>
      </c>
      <c r="N9" s="46">
        <f t="shared" si="3"/>
        <v>410.449547684377</v>
      </c>
      <c r="O9" s="46">
        <f t="shared" si="4"/>
        <v>4076.89045231562</v>
      </c>
      <c r="P9" s="46">
        <f t="shared" si="6"/>
        <v>40.7689045231562</v>
      </c>
    </row>
    <row r="10" ht="24" customHeight="1" spans="1:16">
      <c r="A10" s="40">
        <v>8</v>
      </c>
      <c r="B10" s="42" t="s">
        <v>33</v>
      </c>
      <c r="C10" s="42">
        <v>1050</v>
      </c>
      <c r="D10" s="42">
        <v>1823</v>
      </c>
      <c r="E10" s="41">
        <v>765</v>
      </c>
      <c r="F10" s="41">
        <v>1145</v>
      </c>
      <c r="G10" s="43"/>
      <c r="H10" s="44">
        <f t="shared" ref="H10:H21" si="7">C10+D10+E10+F10+G10</f>
        <v>4783</v>
      </c>
      <c r="I10" s="50">
        <v>425.22</v>
      </c>
      <c r="J10" s="49">
        <v>10058</v>
      </c>
      <c r="K10" s="46">
        <f t="shared" ref="K10:K22" si="8">H10*10%</f>
        <v>478.3</v>
      </c>
      <c r="L10" s="46">
        <f t="shared" ref="L10:L22" si="9">H10*4%</f>
        <v>191.32</v>
      </c>
      <c r="M10" s="46">
        <f t="shared" ref="M10:M22" si="10">H10*8%</f>
        <v>382.64</v>
      </c>
      <c r="N10" s="46">
        <f t="shared" ref="N10:N22" si="11">H10*I10/J10</f>
        <v>202.209908530523</v>
      </c>
      <c r="O10" s="46">
        <f t="shared" ref="O10:O22" si="12">H10-K10-L10-M10-N10</f>
        <v>3528.53009146948</v>
      </c>
      <c r="P10" s="46">
        <f t="shared" ref="P10:P21" si="13">IF(O10&lt;=3000,O10*0.5%,IF(AND(O10&gt;3000,O10&lt;=5000),O10*1%,IF(AND(O10&gt;5000,O10&lt;=10000),O10*1.5%)))</f>
        <v>35.2853009146948</v>
      </c>
    </row>
    <row r="11" ht="24" customHeight="1" spans="1:16">
      <c r="A11" s="40">
        <v>9</v>
      </c>
      <c r="B11" s="42" t="s">
        <v>34</v>
      </c>
      <c r="C11" s="42">
        <v>1170</v>
      </c>
      <c r="D11" s="42">
        <v>2276</v>
      </c>
      <c r="E11" s="41">
        <v>790</v>
      </c>
      <c r="F11" s="41">
        <v>1185</v>
      </c>
      <c r="G11" s="43"/>
      <c r="H11" s="44">
        <f t="shared" si="7"/>
        <v>5421</v>
      </c>
      <c r="I11" s="50">
        <v>584.31</v>
      </c>
      <c r="J11" s="49">
        <v>11159</v>
      </c>
      <c r="K11" s="46">
        <f t="shared" si="8"/>
        <v>542.1</v>
      </c>
      <c r="L11" s="46">
        <f t="shared" si="9"/>
        <v>216.84</v>
      </c>
      <c r="M11" s="46">
        <f t="shared" si="10"/>
        <v>433.68</v>
      </c>
      <c r="N11" s="46">
        <f t="shared" si="11"/>
        <v>283.855588314365</v>
      </c>
      <c r="O11" s="46">
        <f t="shared" si="12"/>
        <v>3944.52441168563</v>
      </c>
      <c r="P11" s="46">
        <f t="shared" si="13"/>
        <v>39.4452441168563</v>
      </c>
    </row>
    <row r="12" ht="24" customHeight="1" spans="1:16">
      <c r="A12" s="40">
        <v>10</v>
      </c>
      <c r="B12" s="42" t="s">
        <v>35</v>
      </c>
      <c r="C12" s="41">
        <v>1050</v>
      </c>
      <c r="D12" s="42">
        <v>1870</v>
      </c>
      <c r="E12" s="41">
        <v>765</v>
      </c>
      <c r="F12" s="41">
        <v>1145</v>
      </c>
      <c r="G12" s="43"/>
      <c r="H12" s="44">
        <f t="shared" si="7"/>
        <v>4830</v>
      </c>
      <c r="I12" s="50">
        <v>132.67</v>
      </c>
      <c r="J12" s="49">
        <v>10720</v>
      </c>
      <c r="K12" s="46">
        <f t="shared" si="8"/>
        <v>483</v>
      </c>
      <c r="L12" s="46">
        <f t="shared" si="9"/>
        <v>193.2</v>
      </c>
      <c r="M12" s="46">
        <f t="shared" si="10"/>
        <v>386.4</v>
      </c>
      <c r="N12" s="46">
        <f t="shared" si="11"/>
        <v>59.7757555970149</v>
      </c>
      <c r="O12" s="46">
        <f t="shared" si="12"/>
        <v>3707.62424440299</v>
      </c>
      <c r="P12" s="46">
        <f t="shared" si="13"/>
        <v>37.0762424440299</v>
      </c>
    </row>
    <row r="13" ht="24" customHeight="1" spans="1:16">
      <c r="A13" s="40">
        <v>11</v>
      </c>
      <c r="B13" s="42" t="s">
        <v>36</v>
      </c>
      <c r="C13" s="41">
        <v>940</v>
      </c>
      <c r="D13" s="42">
        <v>1544</v>
      </c>
      <c r="E13" s="41">
        <v>740</v>
      </c>
      <c r="F13" s="41">
        <v>1105</v>
      </c>
      <c r="G13" s="43"/>
      <c r="H13" s="44">
        <f t="shared" si="7"/>
        <v>4329</v>
      </c>
      <c r="I13" s="50">
        <v>303.98</v>
      </c>
      <c r="J13" s="49">
        <v>9561</v>
      </c>
      <c r="K13" s="46">
        <f t="shared" si="8"/>
        <v>432.9</v>
      </c>
      <c r="L13" s="46">
        <f t="shared" si="9"/>
        <v>173.16</v>
      </c>
      <c r="M13" s="46">
        <f t="shared" si="10"/>
        <v>346.32</v>
      </c>
      <c r="N13" s="46">
        <f t="shared" si="11"/>
        <v>137.63512394101</v>
      </c>
      <c r="O13" s="46">
        <f t="shared" si="12"/>
        <v>3238.98487605899</v>
      </c>
      <c r="P13" s="46">
        <f t="shared" si="13"/>
        <v>32.3898487605899</v>
      </c>
    </row>
    <row r="14" ht="24" customHeight="1" spans="1:16">
      <c r="A14" s="40">
        <v>12</v>
      </c>
      <c r="B14" s="42" t="s">
        <v>37</v>
      </c>
      <c r="C14" s="41">
        <v>940</v>
      </c>
      <c r="D14" s="42">
        <v>1618</v>
      </c>
      <c r="E14" s="41">
        <v>740</v>
      </c>
      <c r="F14" s="41">
        <v>1105</v>
      </c>
      <c r="G14" s="43"/>
      <c r="H14" s="44">
        <f t="shared" si="7"/>
        <v>4403</v>
      </c>
      <c r="I14" s="50">
        <v>119.11</v>
      </c>
      <c r="J14" s="49">
        <v>9953</v>
      </c>
      <c r="K14" s="46">
        <f t="shared" si="8"/>
        <v>440.3</v>
      </c>
      <c r="L14" s="46">
        <f t="shared" si="9"/>
        <v>176.12</v>
      </c>
      <c r="M14" s="46">
        <f t="shared" si="10"/>
        <v>352.24</v>
      </c>
      <c r="N14" s="46">
        <f t="shared" si="11"/>
        <v>52.6917843866171</v>
      </c>
      <c r="O14" s="46">
        <f t="shared" si="12"/>
        <v>3381.64821561338</v>
      </c>
      <c r="P14" s="46">
        <f t="shared" si="13"/>
        <v>33.8164821561338</v>
      </c>
    </row>
    <row r="15" ht="24" customHeight="1" spans="1:16">
      <c r="A15" s="40">
        <v>13</v>
      </c>
      <c r="B15" s="42" t="s">
        <v>38</v>
      </c>
      <c r="C15" s="41">
        <v>1630</v>
      </c>
      <c r="D15" s="42">
        <v>2361</v>
      </c>
      <c r="E15" s="41">
        <v>885</v>
      </c>
      <c r="F15" s="41">
        <v>1330</v>
      </c>
      <c r="G15" s="43"/>
      <c r="H15" s="44">
        <f t="shared" si="7"/>
        <v>6206</v>
      </c>
      <c r="I15" s="50">
        <v>806.87</v>
      </c>
      <c r="J15" s="49">
        <v>12701</v>
      </c>
      <c r="K15" s="46">
        <f t="shared" si="8"/>
        <v>620.6</v>
      </c>
      <c r="L15" s="46">
        <f t="shared" si="9"/>
        <v>248.24</v>
      </c>
      <c r="M15" s="46">
        <f t="shared" si="10"/>
        <v>496.48</v>
      </c>
      <c r="N15" s="46">
        <f t="shared" si="11"/>
        <v>394.255194079206</v>
      </c>
      <c r="O15" s="46">
        <f t="shared" si="12"/>
        <v>4446.42480592079</v>
      </c>
      <c r="P15" s="46">
        <f t="shared" si="13"/>
        <v>44.4642480592079</v>
      </c>
    </row>
    <row r="16" ht="24" customHeight="1" spans="1:16">
      <c r="A16" s="40">
        <v>14</v>
      </c>
      <c r="B16" s="42" t="s">
        <v>39</v>
      </c>
      <c r="C16" s="41">
        <v>1730</v>
      </c>
      <c r="D16" s="42">
        <v>3489</v>
      </c>
      <c r="E16" s="41">
        <v>960</v>
      </c>
      <c r="F16" s="41">
        <v>1440</v>
      </c>
      <c r="G16" s="43"/>
      <c r="H16" s="44">
        <f>C16+D16+E16+F16+G16</f>
        <v>7619</v>
      </c>
      <c r="I16" s="50">
        <v>621.82</v>
      </c>
      <c r="J16" s="49">
        <v>15640</v>
      </c>
      <c r="K16" s="46">
        <f>H16*10%</f>
        <v>761.9</v>
      </c>
      <c r="L16" s="46">
        <f>H16*4%</f>
        <v>304.76</v>
      </c>
      <c r="M16" s="46">
        <f>H16*8%</f>
        <v>609.52</v>
      </c>
      <c r="N16" s="46">
        <f>H16*I16/J16</f>
        <v>302.918579283887</v>
      </c>
      <c r="O16" s="46">
        <f>H16-K16-L16-M16-N16</f>
        <v>5639.90142071611</v>
      </c>
      <c r="P16" s="46">
        <f>IF(O16&lt;=3000,O16*0.5%,IF(AND(O16&gt;3000,O16&lt;=5000),O16*1%,IF(AND(O16&gt;5000,O16&lt;=10000),O16*1.5%)))</f>
        <v>84.5985213107417</v>
      </c>
    </row>
    <row r="17" ht="24" customHeight="1" spans="1:16">
      <c r="A17" s="40">
        <v>15</v>
      </c>
      <c r="B17" s="45" t="s">
        <v>40</v>
      </c>
      <c r="C17" s="41">
        <v>1050</v>
      </c>
      <c r="D17" s="42">
        <v>1823</v>
      </c>
      <c r="E17" s="41">
        <v>765</v>
      </c>
      <c r="F17" s="41">
        <v>1145</v>
      </c>
      <c r="G17" s="40"/>
      <c r="H17" s="46">
        <f>C17+D17+E17+F17+G17</f>
        <v>4783</v>
      </c>
      <c r="I17" s="50">
        <v>0</v>
      </c>
      <c r="J17" s="49">
        <v>9897</v>
      </c>
      <c r="K17" s="46">
        <f>H17*10%</f>
        <v>478.3</v>
      </c>
      <c r="L17" s="46">
        <f>H17*4%</f>
        <v>191.32</v>
      </c>
      <c r="M17" s="46">
        <f>H17*8%</f>
        <v>382.64</v>
      </c>
      <c r="N17" s="46">
        <f>H17*I17/J17</f>
        <v>0</v>
      </c>
      <c r="O17" s="46">
        <f>H17-K17-L17-M17-N17</f>
        <v>3730.74</v>
      </c>
      <c r="P17" s="46">
        <f>IF(O17&lt;=3000,O17*0.5%,IF(AND(O17&gt;3000,O17&lt;=5000),O17*1%,IF(AND(O17&gt;5000,O17&lt;=10000),O17*1.5%)))</f>
        <v>37.3074</v>
      </c>
    </row>
    <row r="18" ht="24" customHeight="1" spans="1:20">
      <c r="A18" s="40">
        <v>16</v>
      </c>
      <c r="B18" s="41" t="s">
        <v>41</v>
      </c>
      <c r="C18" s="42">
        <v>1170</v>
      </c>
      <c r="D18" s="42">
        <v>2011</v>
      </c>
      <c r="E18" s="41">
        <v>790</v>
      </c>
      <c r="F18" s="41">
        <v>1185</v>
      </c>
      <c r="G18" s="43"/>
      <c r="H18" s="44">
        <f>C18+D18+E18+F18+G18</f>
        <v>5156</v>
      </c>
      <c r="I18" s="50">
        <v>149.71</v>
      </c>
      <c r="J18" s="49">
        <v>10678</v>
      </c>
      <c r="K18" s="46">
        <f>H18*10%</f>
        <v>515.6</v>
      </c>
      <c r="L18" s="46">
        <f>H18*4%</f>
        <v>206.24</v>
      </c>
      <c r="M18" s="46">
        <f>H18*8%</f>
        <v>412.48</v>
      </c>
      <c r="N18" s="46">
        <f>H18*I18/J18</f>
        <v>72.2892639070987</v>
      </c>
      <c r="O18" s="46">
        <f>H18-K18-L18-M18-N18</f>
        <v>3949.3907360929</v>
      </c>
      <c r="P18" s="46">
        <f>IF(O18&lt;=3000,O18*0.5%,IF(AND(O18&gt;3000,O18&lt;=5000),O18*1%,IF(AND(O18&gt;5000,O18&lt;=10000),O18*1.5%)))</f>
        <v>39.493907360929</v>
      </c>
      <c r="T18" s="38"/>
    </row>
  </sheetData>
  <mergeCells count="1">
    <mergeCell ref="A1:P1"/>
  </mergeCells>
  <pageMargins left="0.0784722222222222" right="0.118055555555556" top="1" bottom="1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A1:P16"/>
    </sheetView>
  </sheetViews>
  <sheetFormatPr defaultColWidth="9" defaultRowHeight="13.5"/>
  <cols>
    <col min="1" max="1" width="6.125" style="14" customWidth="1"/>
    <col min="2" max="2" width="8.61666666666667" style="14" customWidth="1"/>
    <col min="3" max="3" width="9.13333333333333" style="14" customWidth="1"/>
    <col min="4" max="4" width="6.31666666666667" style="14" customWidth="1"/>
    <col min="5" max="5" width="7.25" style="14" customWidth="1"/>
    <col min="6" max="6" width="7.375" style="14" customWidth="1"/>
    <col min="7" max="7" width="7.75" style="14" customWidth="1"/>
    <col min="8" max="8" width="7.25" style="14" customWidth="1"/>
    <col min="9" max="9" width="11" style="14" customWidth="1"/>
    <col min="10" max="10" width="8" style="14" customWidth="1"/>
    <col min="11" max="11" width="10.125" style="14" customWidth="1"/>
    <col min="12" max="12" width="9.99166666666667" style="14" customWidth="1"/>
    <col min="13" max="13" width="9.375" style="14" customWidth="1"/>
    <col min="14" max="14" width="11.75" style="14" customWidth="1"/>
    <col min="15" max="15" width="11.625" style="14" customWidth="1"/>
    <col min="16" max="16" width="14.125" style="14" customWidth="1"/>
    <col min="17" max="16384" width="9" style="14"/>
  </cols>
  <sheetData>
    <row r="1" ht="34.5" spans="1:16">
      <c r="A1" s="15" t="s">
        <v>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9.1" customHeight="1" spans="1:16">
      <c r="A2" s="27" t="s">
        <v>20</v>
      </c>
      <c r="B2" s="16" t="s">
        <v>1</v>
      </c>
      <c r="C2" s="17" t="s">
        <v>2</v>
      </c>
      <c r="D2" s="17" t="s">
        <v>3</v>
      </c>
      <c r="E2" s="17" t="s">
        <v>43</v>
      </c>
      <c r="F2" s="17" t="s">
        <v>44</v>
      </c>
      <c r="G2" s="17" t="s">
        <v>6</v>
      </c>
      <c r="H2" s="18" t="s">
        <v>7</v>
      </c>
      <c r="I2" s="16" t="s">
        <v>8</v>
      </c>
      <c r="J2" s="16" t="s">
        <v>9</v>
      </c>
      <c r="K2" s="47" t="s">
        <v>10</v>
      </c>
      <c r="L2" s="30" t="s">
        <v>11</v>
      </c>
      <c r="M2" s="47" t="s">
        <v>45</v>
      </c>
      <c r="N2" s="47" t="s">
        <v>13</v>
      </c>
      <c r="O2" s="30" t="s">
        <v>14</v>
      </c>
      <c r="P2" s="31" t="s">
        <v>15</v>
      </c>
    </row>
    <row r="3" ht="27" customHeight="1" spans="1:16">
      <c r="A3" s="40">
        <v>1</v>
      </c>
      <c r="B3" s="41" t="s">
        <v>28</v>
      </c>
      <c r="C3" s="41">
        <v>1330</v>
      </c>
      <c r="D3" s="42">
        <v>2276</v>
      </c>
      <c r="E3" s="41">
        <v>840</v>
      </c>
      <c r="F3" s="41">
        <v>1260</v>
      </c>
      <c r="G3" s="43"/>
      <c r="H3" s="44">
        <f>C3+D3+E3+F3+G3</f>
        <v>5706</v>
      </c>
      <c r="I3" s="48">
        <v>421.26</v>
      </c>
      <c r="J3" s="49">
        <v>11736</v>
      </c>
      <c r="K3" s="46">
        <f>H3*10%</f>
        <v>570.6</v>
      </c>
      <c r="L3" s="46">
        <f>H3*4%</f>
        <v>228.24</v>
      </c>
      <c r="M3" s="46">
        <f>H3*8%</f>
        <v>456.48</v>
      </c>
      <c r="N3" s="46">
        <f>H3*I3/J3</f>
        <v>204.815061349693</v>
      </c>
      <c r="O3" s="46">
        <f>H3-K3-L3-M3-N3</f>
        <v>4245.86493865031</v>
      </c>
      <c r="P3" s="46">
        <f>IF(O3&lt;=3000,O3*0.5%,IF(AND(O3&gt;3000,O3&lt;=5000),O3*1%,IF(AND(O3&gt;5000,O3&lt;=10000),O3*1.5%)))</f>
        <v>42.4586493865031</v>
      </c>
    </row>
    <row r="4" ht="27" customHeight="1" spans="1:16">
      <c r="A4" s="40">
        <v>2</v>
      </c>
      <c r="B4" s="41" t="s">
        <v>29</v>
      </c>
      <c r="C4" s="41">
        <v>1170</v>
      </c>
      <c r="D4" s="42">
        <v>2162</v>
      </c>
      <c r="E4" s="41">
        <v>790</v>
      </c>
      <c r="F4" s="41">
        <v>1185</v>
      </c>
      <c r="G4" s="43"/>
      <c r="H4" s="44">
        <f>C4+D4+E4+F4+G4</f>
        <v>5307</v>
      </c>
      <c r="I4" s="48">
        <v>364.39</v>
      </c>
      <c r="J4" s="49">
        <v>11402</v>
      </c>
      <c r="K4" s="46">
        <f>H4*10%</f>
        <v>530.7</v>
      </c>
      <c r="L4" s="46">
        <f>H4*4%</f>
        <v>212.28</v>
      </c>
      <c r="M4" s="46">
        <f>H4*8%</f>
        <v>424.56</v>
      </c>
      <c r="N4" s="46">
        <f>H4*I4/J4</f>
        <v>169.603379231714</v>
      </c>
      <c r="O4" s="46">
        <f>H4-K4-L4-M4-N4</f>
        <v>3969.85662076829</v>
      </c>
      <c r="P4" s="46">
        <f>IF(O4&lt;=3000,O4*0.5%,IF(AND(O4&gt;3000,O4&lt;=5000),O4*1%,IF(AND(O4&gt;5000,O4&lt;=10000),O4*1.5%)))</f>
        <v>39.6985662076829</v>
      </c>
    </row>
    <row r="5" ht="27" customHeight="1" spans="1:16">
      <c r="A5" s="40">
        <v>3</v>
      </c>
      <c r="B5" s="41" t="s">
        <v>30</v>
      </c>
      <c r="C5" s="41">
        <v>1050</v>
      </c>
      <c r="D5" s="42">
        <v>2219</v>
      </c>
      <c r="E5" s="41">
        <v>765</v>
      </c>
      <c r="F5" s="41">
        <v>1145</v>
      </c>
      <c r="G5" s="43"/>
      <c r="H5" s="44">
        <f>C5+D5+E5+F5+G5</f>
        <v>5179</v>
      </c>
      <c r="I5" s="48">
        <v>407.3</v>
      </c>
      <c r="J5" s="49">
        <v>11138</v>
      </c>
      <c r="K5" s="46">
        <f>H5*10%</f>
        <v>517.9</v>
      </c>
      <c r="L5" s="46">
        <f>H5*4%</f>
        <v>207.16</v>
      </c>
      <c r="M5" s="46">
        <f>H5*8%</f>
        <v>414.32</v>
      </c>
      <c r="N5" s="46">
        <f>H5*I5/J5</f>
        <v>189.388283354283</v>
      </c>
      <c r="O5" s="46">
        <f>H5-K5-L5-M5-N5</f>
        <v>3850.23171664572</v>
      </c>
      <c r="P5" s="46">
        <f>IF(O5&lt;=3000,O5*0.5%,IF(AND(O5&gt;3000,O5&lt;=5000),O5*1%,IF(AND(O5&gt;5000,O5&lt;=10000),O5*1.5%)))</f>
        <v>38.5023171664572</v>
      </c>
    </row>
    <row r="6" ht="27" customHeight="1" spans="1:16">
      <c r="A6" s="40">
        <v>4</v>
      </c>
      <c r="B6" s="41" t="s">
        <v>31</v>
      </c>
      <c r="C6" s="42">
        <v>1170</v>
      </c>
      <c r="D6" s="42">
        <v>2276</v>
      </c>
      <c r="E6" s="41">
        <v>790</v>
      </c>
      <c r="F6" s="41">
        <v>1185</v>
      </c>
      <c r="G6" s="43"/>
      <c r="H6" s="44">
        <f>C6+D6+E6+F6+G6</f>
        <v>5421</v>
      </c>
      <c r="I6" s="48">
        <v>384.53</v>
      </c>
      <c r="J6" s="49">
        <v>11258</v>
      </c>
      <c r="K6" s="46">
        <f>H6*10%</f>
        <v>542.1</v>
      </c>
      <c r="L6" s="46">
        <f>H6*4%</f>
        <v>216.84</v>
      </c>
      <c r="M6" s="46">
        <f>H6*8%</f>
        <v>433.68</v>
      </c>
      <c r="N6" s="46">
        <f>H6*I6/J6</f>
        <v>185.160519630485</v>
      </c>
      <c r="O6" s="46">
        <f>H6-K6-L6-M6-N6</f>
        <v>4043.21948036951</v>
      </c>
      <c r="P6" s="46">
        <f>IF(O6&lt;=3000,O6*0.5%,IF(AND(O6&gt;3000,O6&lt;=5000),O6*1%,IF(AND(O6&gt;5000,O6&lt;=10000),O6*1.5%)))</f>
        <v>40.4321948036951</v>
      </c>
    </row>
    <row r="7" ht="27" customHeight="1" spans="1:16">
      <c r="A7" s="40">
        <v>5</v>
      </c>
      <c r="B7" s="41" t="s">
        <v>32</v>
      </c>
      <c r="C7" s="42">
        <v>1330</v>
      </c>
      <c r="D7" s="42">
        <v>2323</v>
      </c>
      <c r="E7" s="41">
        <v>840</v>
      </c>
      <c r="F7" s="41">
        <v>1260</v>
      </c>
      <c r="G7" s="43"/>
      <c r="H7" s="44">
        <f>C7+D7+E7+F7+G7</f>
        <v>5753</v>
      </c>
      <c r="I7" s="50">
        <v>456.86</v>
      </c>
      <c r="J7" s="49">
        <v>12027</v>
      </c>
      <c r="K7" s="46">
        <f>H7*10%</f>
        <v>575.3</v>
      </c>
      <c r="L7" s="46">
        <f>H7*4%</f>
        <v>230.12</v>
      </c>
      <c r="M7" s="46">
        <f>H7*8%</f>
        <v>460.24</v>
      </c>
      <c r="N7" s="46">
        <f>H7*I7/J7</f>
        <v>218.534595493473</v>
      </c>
      <c r="O7" s="46">
        <f>H7-K7-L7-M7-N7</f>
        <v>4268.80540450653</v>
      </c>
      <c r="P7" s="46">
        <f>IF(O7&lt;=3000,O7*0.5%,IF(AND(O7&gt;3000,O7&lt;=5000),O7*1%,IF(AND(O7&gt;5000,O7&lt;=10000),O7*1.5%)))</f>
        <v>42.6880540450653</v>
      </c>
    </row>
    <row r="8" ht="27" customHeight="1" spans="1:16">
      <c r="A8" s="40">
        <v>6</v>
      </c>
      <c r="B8" s="42" t="s">
        <v>33</v>
      </c>
      <c r="C8" s="42">
        <v>1050</v>
      </c>
      <c r="D8" s="42">
        <v>1823</v>
      </c>
      <c r="E8" s="41">
        <v>765</v>
      </c>
      <c r="F8" s="41">
        <v>1145</v>
      </c>
      <c r="G8" s="43"/>
      <c r="H8" s="44">
        <f t="shared" ref="H8:H19" si="0">C8+D8+E8+F8+G8</f>
        <v>4783</v>
      </c>
      <c r="I8" s="50">
        <v>357.12</v>
      </c>
      <c r="J8" s="49">
        <v>10058</v>
      </c>
      <c r="K8" s="46">
        <f t="shared" ref="K8:K20" si="1">H8*10%</f>
        <v>478.3</v>
      </c>
      <c r="L8" s="46">
        <f t="shared" ref="L8:L20" si="2">H8*4%</f>
        <v>191.32</v>
      </c>
      <c r="M8" s="46">
        <f t="shared" ref="M8:M20" si="3">H8*8%</f>
        <v>382.64</v>
      </c>
      <c r="N8" s="46">
        <f t="shared" ref="N8:N20" si="4">H8*I8/J8</f>
        <v>169.825508053291</v>
      </c>
      <c r="O8" s="46">
        <f t="shared" ref="O8:O20" si="5">H8-K8-L8-M8-N8</f>
        <v>3560.91449194671</v>
      </c>
      <c r="P8" s="46">
        <f t="shared" ref="P8:P19" si="6">IF(O8&lt;=3000,O8*0.5%,IF(AND(O8&gt;3000,O8&lt;=5000),O8*1%,IF(AND(O8&gt;5000,O8&lt;=10000),O8*1.5%)))</f>
        <v>35.6091449194671</v>
      </c>
    </row>
    <row r="9" ht="27" customHeight="1" spans="1:16">
      <c r="A9" s="40">
        <v>7</v>
      </c>
      <c r="B9" s="42" t="s">
        <v>34</v>
      </c>
      <c r="C9" s="42">
        <v>1170</v>
      </c>
      <c r="D9" s="42">
        <v>2276</v>
      </c>
      <c r="E9" s="41">
        <v>790</v>
      </c>
      <c r="F9" s="41">
        <v>1185</v>
      </c>
      <c r="G9" s="43"/>
      <c r="H9" s="44">
        <f t="shared" si="0"/>
        <v>5421</v>
      </c>
      <c r="I9" s="50">
        <v>397.16</v>
      </c>
      <c r="J9" s="49">
        <v>11159</v>
      </c>
      <c r="K9" s="46">
        <f t="shared" si="1"/>
        <v>542.1</v>
      </c>
      <c r="L9" s="46">
        <f t="shared" si="2"/>
        <v>216.84</v>
      </c>
      <c r="M9" s="46">
        <f t="shared" si="3"/>
        <v>433.68</v>
      </c>
      <c r="N9" s="46">
        <f t="shared" si="4"/>
        <v>192.938826059683</v>
      </c>
      <c r="O9" s="46">
        <f t="shared" si="5"/>
        <v>4035.44117394032</v>
      </c>
      <c r="P9" s="46">
        <f t="shared" si="6"/>
        <v>40.3544117394032</v>
      </c>
    </row>
    <row r="10" ht="27" customHeight="1" spans="1:16">
      <c r="A10" s="40">
        <v>8</v>
      </c>
      <c r="B10" s="42" t="s">
        <v>35</v>
      </c>
      <c r="C10" s="41">
        <v>1050</v>
      </c>
      <c r="D10" s="42">
        <v>1870</v>
      </c>
      <c r="E10" s="41">
        <v>765</v>
      </c>
      <c r="F10" s="41">
        <v>1145</v>
      </c>
      <c r="G10" s="43"/>
      <c r="H10" s="44">
        <f t="shared" si="0"/>
        <v>4830</v>
      </c>
      <c r="I10" s="50">
        <v>323.63</v>
      </c>
      <c r="J10" s="49">
        <v>10720</v>
      </c>
      <c r="K10" s="46">
        <f t="shared" si="1"/>
        <v>483</v>
      </c>
      <c r="L10" s="46">
        <f t="shared" si="2"/>
        <v>193.2</v>
      </c>
      <c r="M10" s="46">
        <f t="shared" si="3"/>
        <v>386.4</v>
      </c>
      <c r="N10" s="46">
        <f t="shared" si="4"/>
        <v>145.81463619403</v>
      </c>
      <c r="O10" s="46">
        <f t="shared" si="5"/>
        <v>3621.58536380597</v>
      </c>
      <c r="P10" s="46">
        <f t="shared" si="6"/>
        <v>36.2158536380597</v>
      </c>
    </row>
    <row r="11" ht="27" customHeight="1" spans="1:16">
      <c r="A11" s="40">
        <v>9</v>
      </c>
      <c r="B11" s="42" t="s">
        <v>36</v>
      </c>
      <c r="C11" s="41">
        <v>940</v>
      </c>
      <c r="D11" s="42">
        <v>1544</v>
      </c>
      <c r="E11" s="41">
        <v>740</v>
      </c>
      <c r="F11" s="41">
        <v>1105</v>
      </c>
      <c r="G11" s="43"/>
      <c r="H11" s="44">
        <f t="shared" si="0"/>
        <v>4329</v>
      </c>
      <c r="I11" s="50">
        <v>361.88</v>
      </c>
      <c r="J11" s="49">
        <v>9561</v>
      </c>
      <c r="K11" s="46">
        <f t="shared" si="1"/>
        <v>432.9</v>
      </c>
      <c r="L11" s="46">
        <f t="shared" si="2"/>
        <v>173.16</v>
      </c>
      <c r="M11" s="46">
        <f t="shared" si="3"/>
        <v>346.32</v>
      </c>
      <c r="N11" s="46">
        <f t="shared" si="4"/>
        <v>163.850906808911</v>
      </c>
      <c r="O11" s="46">
        <f t="shared" si="5"/>
        <v>3212.76909319109</v>
      </c>
      <c r="P11" s="46">
        <f t="shared" si="6"/>
        <v>32.1276909319109</v>
      </c>
    </row>
    <row r="12" ht="27" customHeight="1" spans="1:16">
      <c r="A12" s="40">
        <v>10</v>
      </c>
      <c r="B12" s="42" t="s">
        <v>37</v>
      </c>
      <c r="C12" s="41">
        <v>940</v>
      </c>
      <c r="D12" s="42">
        <v>1618</v>
      </c>
      <c r="E12" s="41">
        <v>740</v>
      </c>
      <c r="F12" s="41">
        <v>1105</v>
      </c>
      <c r="G12" s="43"/>
      <c r="H12" s="44">
        <f t="shared" si="0"/>
        <v>4403</v>
      </c>
      <c r="I12" s="50">
        <v>287.56</v>
      </c>
      <c r="J12" s="49">
        <v>9953</v>
      </c>
      <c r="K12" s="46">
        <f t="shared" si="1"/>
        <v>440.3</v>
      </c>
      <c r="L12" s="46">
        <f t="shared" si="2"/>
        <v>176.12</v>
      </c>
      <c r="M12" s="46">
        <f t="shared" si="3"/>
        <v>352.24</v>
      </c>
      <c r="N12" s="46">
        <f t="shared" si="4"/>
        <v>127.210557620818</v>
      </c>
      <c r="O12" s="46">
        <f t="shared" si="5"/>
        <v>3307.12944237918</v>
      </c>
      <c r="P12" s="46">
        <f t="shared" si="6"/>
        <v>33.0712944237918</v>
      </c>
    </row>
    <row r="13" ht="27" customHeight="1" spans="1:16">
      <c r="A13" s="40">
        <v>11</v>
      </c>
      <c r="B13" s="42" t="s">
        <v>38</v>
      </c>
      <c r="C13" s="41">
        <v>1630</v>
      </c>
      <c r="D13" s="42">
        <v>2361</v>
      </c>
      <c r="E13" s="41">
        <v>885</v>
      </c>
      <c r="F13" s="41">
        <v>1330</v>
      </c>
      <c r="G13" s="43"/>
      <c r="H13" s="44">
        <f t="shared" si="0"/>
        <v>6206</v>
      </c>
      <c r="I13" s="50">
        <v>492.11</v>
      </c>
      <c r="J13" s="49">
        <v>12701</v>
      </c>
      <c r="K13" s="46">
        <f t="shared" si="1"/>
        <v>620.6</v>
      </c>
      <c r="L13" s="46">
        <f t="shared" si="2"/>
        <v>248.24</v>
      </c>
      <c r="M13" s="46">
        <f t="shared" si="3"/>
        <v>496.48</v>
      </c>
      <c r="N13" s="46">
        <f t="shared" si="4"/>
        <v>240.45623651681</v>
      </c>
      <c r="O13" s="46">
        <f t="shared" si="5"/>
        <v>4600.22376348319</v>
      </c>
      <c r="P13" s="46">
        <f t="shared" si="6"/>
        <v>46.0022376348319</v>
      </c>
    </row>
    <row r="14" ht="27" customHeight="1" spans="1:16">
      <c r="A14" s="40">
        <v>12</v>
      </c>
      <c r="B14" s="42" t="s">
        <v>39</v>
      </c>
      <c r="C14" s="41">
        <v>1730</v>
      </c>
      <c r="D14" s="42">
        <v>3489</v>
      </c>
      <c r="E14" s="41">
        <v>960</v>
      </c>
      <c r="F14" s="41">
        <v>1440</v>
      </c>
      <c r="G14" s="43"/>
      <c r="H14" s="44">
        <f>C14+D14+E14+F14+G14</f>
        <v>7619</v>
      </c>
      <c r="I14" s="50">
        <v>642.34</v>
      </c>
      <c r="J14" s="49">
        <v>15640</v>
      </c>
      <c r="K14" s="46">
        <f>H14*10%</f>
        <v>761.9</v>
      </c>
      <c r="L14" s="46">
        <f>H14*4%</f>
        <v>304.76</v>
      </c>
      <c r="M14" s="46">
        <f>H14*8%</f>
        <v>609.52</v>
      </c>
      <c r="N14" s="46">
        <f>H14*I14/J14</f>
        <v>312.914863171355</v>
      </c>
      <c r="O14" s="46">
        <f>H14-K14-L14-M14-N14</f>
        <v>5629.90513682864</v>
      </c>
      <c r="P14" s="46">
        <f>IF(O14&lt;=3000,O14*0.5%,IF(AND(O14&gt;3000,O14&lt;=5000),O14*1%,IF(AND(O14&gt;5000,O14&lt;=10000),O14*1.5%)))</f>
        <v>84.4485770524297</v>
      </c>
    </row>
    <row r="15" ht="27" customHeight="1" spans="1:16">
      <c r="A15" s="40">
        <v>13</v>
      </c>
      <c r="B15" s="45" t="s">
        <v>40</v>
      </c>
      <c r="C15" s="41">
        <v>1050</v>
      </c>
      <c r="D15" s="42">
        <v>1823</v>
      </c>
      <c r="E15" s="41">
        <v>765</v>
      </c>
      <c r="F15" s="41">
        <v>1145</v>
      </c>
      <c r="G15" s="40"/>
      <c r="H15" s="46">
        <f>C15+D15+E15+F15+G15</f>
        <v>4783</v>
      </c>
      <c r="I15" s="50">
        <v>335.94</v>
      </c>
      <c r="J15" s="49">
        <v>9897</v>
      </c>
      <c r="K15" s="46">
        <f>H15*10%</f>
        <v>478.3</v>
      </c>
      <c r="L15" s="46">
        <f>H15*4%</f>
        <v>191.32</v>
      </c>
      <c r="M15" s="46">
        <f>H15*8%</f>
        <v>382.64</v>
      </c>
      <c r="N15" s="46">
        <f>H15*I15/J15</f>
        <v>162.352331009397</v>
      </c>
      <c r="O15" s="46">
        <f>H15-K15-L15-M15-N15</f>
        <v>3568.3876689906</v>
      </c>
      <c r="P15" s="46">
        <f>IF(O15&lt;=3000,O15*0.5%,IF(AND(O15&gt;3000,O15&lt;=5000),O15*1%,IF(AND(O15&gt;5000,O15&lt;=10000),O15*1.5%)))</f>
        <v>35.683876689906</v>
      </c>
    </row>
    <row r="16" ht="27" customHeight="1" spans="1:20">
      <c r="A16" s="40">
        <v>14</v>
      </c>
      <c r="B16" s="41" t="s">
        <v>41</v>
      </c>
      <c r="C16" s="42">
        <v>1170</v>
      </c>
      <c r="D16" s="42">
        <v>2011</v>
      </c>
      <c r="E16" s="41">
        <v>790</v>
      </c>
      <c r="F16" s="41">
        <v>1185</v>
      </c>
      <c r="G16" s="51"/>
      <c r="H16" s="52">
        <f>C16+D16+E16+F16+G16</f>
        <v>5156</v>
      </c>
      <c r="I16" s="53">
        <v>339.52</v>
      </c>
      <c r="J16" s="49">
        <v>10678</v>
      </c>
      <c r="K16" s="54">
        <f>H16*10%</f>
        <v>515.6</v>
      </c>
      <c r="L16" s="54">
        <f>H16*4%</f>
        <v>206.24</v>
      </c>
      <c r="M16" s="54">
        <f>H16*8%</f>
        <v>412.48</v>
      </c>
      <c r="N16" s="54">
        <f>H16*I16/J16</f>
        <v>163.94129237685</v>
      </c>
      <c r="O16" s="54">
        <f>H16-K16-L16-M16-N16</f>
        <v>3857.73870762315</v>
      </c>
      <c r="P16" s="54">
        <f>IF(O16&lt;=3000,O16*0.5%,IF(AND(O16&gt;3000,O16&lt;=5000),O16*1%,IF(AND(O16&gt;5000,O16&lt;=10000),O16*1.5%)))</f>
        <v>38.5773870762315</v>
      </c>
      <c r="T16" s="38"/>
    </row>
  </sheetData>
  <mergeCells count="1">
    <mergeCell ref="A1:P1"/>
  </mergeCells>
  <pageMargins left="0.236111111111111" right="0.0784722222222222" top="1" bottom="1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A1:P16"/>
    </sheetView>
  </sheetViews>
  <sheetFormatPr defaultColWidth="9" defaultRowHeight="13.5"/>
  <cols>
    <col min="1" max="2" width="9" style="14"/>
    <col min="3" max="3" width="13.4583333333333" style="14" customWidth="1"/>
    <col min="4" max="4" width="5.675" style="14" customWidth="1"/>
    <col min="5" max="5" width="7.5" style="14" customWidth="1"/>
    <col min="6" max="6" width="8.875" style="14" customWidth="1"/>
    <col min="7" max="7" width="8.45833333333333" style="14" customWidth="1"/>
    <col min="8" max="8" width="6.45833333333333" style="14" customWidth="1"/>
    <col min="9" max="9" width="7.99166666666667" style="14" customWidth="1"/>
    <col min="10" max="10" width="7.78333333333333" style="14" customWidth="1"/>
    <col min="11" max="11" width="7.725" style="14" customWidth="1"/>
    <col min="12" max="12" width="8.73333333333333" style="14" customWidth="1"/>
    <col min="13" max="13" width="8.225" style="14" customWidth="1"/>
    <col min="14" max="14" width="11.625" style="14" customWidth="1"/>
    <col min="15" max="15" width="12.625" style="14" customWidth="1"/>
    <col min="16" max="16" width="14.125" style="14" customWidth="1"/>
    <col min="17" max="16384" width="9" style="14"/>
  </cols>
  <sheetData>
    <row r="1" ht="34.5" spans="1:16">
      <c r="A1" s="15" t="s">
        <v>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9.1" customHeight="1" spans="1:16">
      <c r="A2" s="27" t="s">
        <v>20</v>
      </c>
      <c r="B2" s="16" t="s">
        <v>1</v>
      </c>
      <c r="C2" s="17" t="s">
        <v>2</v>
      </c>
      <c r="D2" s="17" t="s">
        <v>3</v>
      </c>
      <c r="E2" s="17" t="s">
        <v>4</v>
      </c>
      <c r="F2" s="17" t="s">
        <v>47</v>
      </c>
      <c r="G2" s="17" t="s">
        <v>6</v>
      </c>
      <c r="H2" s="18" t="s">
        <v>7</v>
      </c>
      <c r="I2" s="17" t="s">
        <v>8</v>
      </c>
      <c r="J2" s="17" t="s">
        <v>48</v>
      </c>
      <c r="K2" s="47" t="s">
        <v>49</v>
      </c>
      <c r="L2" s="47" t="s">
        <v>24</v>
      </c>
      <c r="M2" s="47" t="s">
        <v>12</v>
      </c>
      <c r="N2" s="30" t="s">
        <v>13</v>
      </c>
      <c r="O2" s="30" t="s">
        <v>14</v>
      </c>
      <c r="P2" s="31" t="s">
        <v>15</v>
      </c>
    </row>
    <row r="3" s="39" customFormat="1" ht="27" customHeight="1" spans="1:16">
      <c r="A3" s="40">
        <v>1</v>
      </c>
      <c r="B3" s="41" t="s">
        <v>28</v>
      </c>
      <c r="C3" s="41">
        <v>1330</v>
      </c>
      <c r="D3" s="42">
        <v>2276</v>
      </c>
      <c r="E3" s="41">
        <v>840</v>
      </c>
      <c r="F3" s="41">
        <v>1260</v>
      </c>
      <c r="G3" s="43"/>
      <c r="H3" s="44">
        <f>C3+D3+E3+F3+G3</f>
        <v>5706</v>
      </c>
      <c r="I3" s="48">
        <v>69.91</v>
      </c>
      <c r="J3" s="49">
        <v>11736</v>
      </c>
      <c r="K3" s="46">
        <f>H3*10%</f>
        <v>570.6</v>
      </c>
      <c r="L3" s="46">
        <f>H3*4%</f>
        <v>228.24</v>
      </c>
      <c r="M3" s="46">
        <f>H3*8%</f>
        <v>456.48</v>
      </c>
      <c r="N3" s="46">
        <f>H3*I3/J3</f>
        <v>33.9899846625767</v>
      </c>
      <c r="O3" s="46">
        <f>H3-K3-L3-M3-N3</f>
        <v>4416.69001533742</v>
      </c>
      <c r="P3" s="46">
        <f>IF(O3&lt;=3000,O3*0.5%,IF(AND(O3&gt;3000,O3&lt;=5000),O3*1%,IF(AND(O3&gt;5000,O3&lt;=10000),O3*1.5%)))</f>
        <v>44.1669001533742</v>
      </c>
    </row>
    <row r="4" s="39" customFormat="1" ht="27" customHeight="1" spans="1:16">
      <c r="A4" s="40">
        <v>2</v>
      </c>
      <c r="B4" s="41" t="s">
        <v>29</v>
      </c>
      <c r="C4" s="41">
        <v>1170</v>
      </c>
      <c r="D4" s="42">
        <v>2162</v>
      </c>
      <c r="E4" s="41">
        <v>790</v>
      </c>
      <c r="F4" s="41">
        <v>1185</v>
      </c>
      <c r="G4" s="43"/>
      <c r="H4" s="44">
        <f>C4+D4+E4+F4+G4</f>
        <v>5307</v>
      </c>
      <c r="I4" s="48">
        <v>23.08</v>
      </c>
      <c r="J4" s="49">
        <v>11402</v>
      </c>
      <c r="K4" s="46">
        <f>H4*10%</f>
        <v>530.7</v>
      </c>
      <c r="L4" s="46">
        <f>H4*4%</f>
        <v>212.28</v>
      </c>
      <c r="M4" s="46">
        <f>H4*8%</f>
        <v>424.56</v>
      </c>
      <c r="N4" s="46">
        <f>H4*I4/J4</f>
        <v>10.7424627258376</v>
      </c>
      <c r="O4" s="46">
        <f>H4-K4-L4-M4-N4</f>
        <v>4128.71753727416</v>
      </c>
      <c r="P4" s="46">
        <f>IF(O4&lt;=3000,O4*0.5%,IF(AND(O4&gt;3000,O4&lt;=5000),O4*1%,IF(AND(O4&gt;5000,O4&lt;=10000),O4*1.5%)))</f>
        <v>41.2871753727416</v>
      </c>
    </row>
    <row r="5" s="39" customFormat="1" ht="27" customHeight="1" spans="1:16">
      <c r="A5" s="40">
        <v>3</v>
      </c>
      <c r="B5" s="41" t="s">
        <v>30</v>
      </c>
      <c r="C5" s="41">
        <v>1050</v>
      </c>
      <c r="D5" s="42">
        <v>2219</v>
      </c>
      <c r="E5" s="41">
        <v>765</v>
      </c>
      <c r="F5" s="41">
        <v>1145</v>
      </c>
      <c r="G5" s="43"/>
      <c r="H5" s="44">
        <f>C5+D5+E5+F5+G5</f>
        <v>5179</v>
      </c>
      <c r="I5" s="48">
        <v>76.03</v>
      </c>
      <c r="J5" s="49">
        <v>11138</v>
      </c>
      <c r="K5" s="46">
        <f>H5*10%</f>
        <v>517.9</v>
      </c>
      <c r="L5" s="46">
        <f>H5*4%</f>
        <v>207.16</v>
      </c>
      <c r="M5" s="46">
        <f>H5*8%</f>
        <v>414.32</v>
      </c>
      <c r="N5" s="46">
        <f>H5*I5/J5</f>
        <v>35.3527895492907</v>
      </c>
      <c r="O5" s="46">
        <f>H5-K5-L5-M5-N5</f>
        <v>4004.26721045071</v>
      </c>
      <c r="P5" s="46">
        <f>IF(O5&lt;=3000,O5*0.5%,IF(AND(O5&gt;3000,O5&lt;=5000),O5*1%,IF(AND(O5&gt;5000,O5&lt;=10000),O5*1.5%)))</f>
        <v>40.0426721045071</v>
      </c>
    </row>
    <row r="6" s="39" customFormat="1" ht="27" customHeight="1" spans="1:16">
      <c r="A6" s="40">
        <v>4</v>
      </c>
      <c r="B6" s="41" t="s">
        <v>31</v>
      </c>
      <c r="C6" s="42">
        <v>1170</v>
      </c>
      <c r="D6" s="42">
        <v>2276</v>
      </c>
      <c r="E6" s="41">
        <v>790</v>
      </c>
      <c r="F6" s="41">
        <v>1185</v>
      </c>
      <c r="G6" s="43"/>
      <c r="H6" s="44">
        <f>C6+D6+E6+F6+G6</f>
        <v>5421</v>
      </c>
      <c r="I6" s="48">
        <v>50.35</v>
      </c>
      <c r="J6" s="49">
        <v>11258</v>
      </c>
      <c r="K6" s="46">
        <f>H6*10%</f>
        <v>542.1</v>
      </c>
      <c r="L6" s="46">
        <f>H6*4%</f>
        <v>216.84</v>
      </c>
      <c r="M6" s="46">
        <f>H6*8%</f>
        <v>433.68</v>
      </c>
      <c r="N6" s="46">
        <f>H6*I6/J6</f>
        <v>24.2447459584296</v>
      </c>
      <c r="O6" s="46">
        <f>H6-K6-L6-M6-N6</f>
        <v>4204.13525404157</v>
      </c>
      <c r="P6" s="46">
        <f>IF(O6&lt;=3000,O6*0.5%,IF(AND(O6&gt;3000,O6&lt;=5000),O6*1%,IF(AND(O6&gt;5000,O6&lt;=10000),O6*1.5%)))</f>
        <v>42.0413525404157</v>
      </c>
    </row>
    <row r="7" s="39" customFormat="1" ht="27" customHeight="1" spans="1:16">
      <c r="A7" s="40">
        <v>5</v>
      </c>
      <c r="B7" s="41" t="s">
        <v>32</v>
      </c>
      <c r="C7" s="42">
        <v>1330</v>
      </c>
      <c r="D7" s="42">
        <v>2323</v>
      </c>
      <c r="E7" s="41">
        <v>840</v>
      </c>
      <c r="F7" s="41">
        <v>1260</v>
      </c>
      <c r="G7" s="43"/>
      <c r="H7" s="44">
        <f>C7+D7+E7+F7+G7</f>
        <v>5753</v>
      </c>
      <c r="I7" s="50">
        <v>96.77</v>
      </c>
      <c r="J7" s="49">
        <v>12027</v>
      </c>
      <c r="K7" s="46">
        <f>H7*10%</f>
        <v>575.3</v>
      </c>
      <c r="L7" s="46">
        <f>H7*4%</f>
        <v>230.12</v>
      </c>
      <c r="M7" s="46">
        <f>H7*8%</f>
        <v>460.24</v>
      </c>
      <c r="N7" s="46">
        <f>H7*I7/J7</f>
        <v>46.2890005820238</v>
      </c>
      <c r="O7" s="46">
        <f>H7-K7-L7-M7-N7</f>
        <v>4441.05099941798</v>
      </c>
      <c r="P7" s="46">
        <f>IF(O7&lt;=3000,O7*0.5%,IF(AND(O7&gt;3000,O7&lt;=5000),O7*1%,IF(AND(O7&gt;5000,O7&lt;=10000),O7*1.5%)))</f>
        <v>44.4105099941798</v>
      </c>
    </row>
    <row r="8" s="39" customFormat="1" ht="27" customHeight="1" spans="1:16">
      <c r="A8" s="40">
        <v>6</v>
      </c>
      <c r="B8" s="42" t="s">
        <v>33</v>
      </c>
      <c r="C8" s="42">
        <v>1050</v>
      </c>
      <c r="D8" s="42">
        <v>1823</v>
      </c>
      <c r="E8" s="41">
        <v>765</v>
      </c>
      <c r="F8" s="41">
        <v>1145</v>
      </c>
      <c r="G8" s="43"/>
      <c r="H8" s="44">
        <f t="shared" ref="H8:H19" si="0">C8+D8+E8+F8+G8</f>
        <v>4783</v>
      </c>
      <c r="I8" s="50">
        <v>50.63</v>
      </c>
      <c r="J8" s="49">
        <v>10058</v>
      </c>
      <c r="K8" s="46">
        <f t="shared" ref="K8:K20" si="1">H8*10%</f>
        <v>478.3</v>
      </c>
      <c r="L8" s="46">
        <f t="shared" ref="L8:L20" si="2">H8*4%</f>
        <v>191.32</v>
      </c>
      <c r="M8" s="46">
        <f t="shared" ref="M8:M20" si="3">H8*8%</f>
        <v>382.64</v>
      </c>
      <c r="N8" s="46">
        <f t="shared" ref="N8:N20" si="4">H8*I8/J8</f>
        <v>24.0766842314575</v>
      </c>
      <c r="O8" s="46">
        <f t="shared" ref="O8:O20" si="5">H8-K8-L8-M8-N8</f>
        <v>3706.66331576854</v>
      </c>
      <c r="P8" s="46">
        <f t="shared" ref="P8:P19" si="6">IF(O8&lt;=3000,O8*0.5%,IF(AND(O8&gt;3000,O8&lt;=5000),O8*1%,IF(AND(O8&gt;5000,O8&lt;=10000),O8*1.5%)))</f>
        <v>37.0666331576854</v>
      </c>
    </row>
    <row r="9" s="39" customFormat="1" ht="27" customHeight="1" spans="1:16">
      <c r="A9" s="40">
        <v>7</v>
      </c>
      <c r="B9" s="42" t="s">
        <v>34</v>
      </c>
      <c r="C9" s="42">
        <v>1170</v>
      </c>
      <c r="D9" s="42">
        <v>2276</v>
      </c>
      <c r="E9" s="41">
        <v>790</v>
      </c>
      <c r="F9" s="41">
        <v>1185</v>
      </c>
      <c r="G9" s="43"/>
      <c r="H9" s="44">
        <f t="shared" si="0"/>
        <v>5421</v>
      </c>
      <c r="I9" s="50">
        <v>63.83</v>
      </c>
      <c r="J9" s="49">
        <v>11159</v>
      </c>
      <c r="K9" s="46">
        <f t="shared" si="1"/>
        <v>542.1</v>
      </c>
      <c r="L9" s="46">
        <f t="shared" si="2"/>
        <v>216.84</v>
      </c>
      <c r="M9" s="46">
        <f t="shared" si="3"/>
        <v>433.68</v>
      </c>
      <c r="N9" s="46">
        <f t="shared" si="4"/>
        <v>31.0083726140335</v>
      </c>
      <c r="O9" s="46">
        <f t="shared" si="5"/>
        <v>4197.37162738597</v>
      </c>
      <c r="P9" s="46">
        <f t="shared" si="6"/>
        <v>41.9737162738597</v>
      </c>
    </row>
    <row r="10" s="39" customFormat="1" ht="27" customHeight="1" spans="1:16">
      <c r="A10" s="40">
        <v>8</v>
      </c>
      <c r="B10" s="42" t="s">
        <v>35</v>
      </c>
      <c r="C10" s="41">
        <v>1050</v>
      </c>
      <c r="D10" s="42">
        <v>1870</v>
      </c>
      <c r="E10" s="41">
        <v>765</v>
      </c>
      <c r="F10" s="41">
        <v>1145</v>
      </c>
      <c r="G10" s="43"/>
      <c r="H10" s="44">
        <f t="shared" si="0"/>
        <v>4830</v>
      </c>
      <c r="I10" s="50">
        <v>8.02</v>
      </c>
      <c r="J10" s="49">
        <v>10720</v>
      </c>
      <c r="K10" s="46">
        <f t="shared" si="1"/>
        <v>483</v>
      </c>
      <c r="L10" s="46">
        <f t="shared" si="2"/>
        <v>193.2</v>
      </c>
      <c r="M10" s="46">
        <f t="shared" si="3"/>
        <v>386.4</v>
      </c>
      <c r="N10" s="46">
        <f t="shared" si="4"/>
        <v>3.61348880597015</v>
      </c>
      <c r="O10" s="46">
        <f t="shared" si="5"/>
        <v>3763.78651119403</v>
      </c>
      <c r="P10" s="46">
        <f t="shared" si="6"/>
        <v>37.6378651119403</v>
      </c>
    </row>
    <row r="11" s="39" customFormat="1" ht="27" customHeight="1" spans="1:16">
      <c r="A11" s="40">
        <v>9</v>
      </c>
      <c r="B11" s="42" t="s">
        <v>36</v>
      </c>
      <c r="C11" s="41">
        <v>940</v>
      </c>
      <c r="D11" s="42">
        <v>1544</v>
      </c>
      <c r="E11" s="41">
        <v>740</v>
      </c>
      <c r="F11" s="41">
        <v>1105</v>
      </c>
      <c r="G11" s="43"/>
      <c r="H11" s="44">
        <f t="shared" si="0"/>
        <v>4329</v>
      </c>
      <c r="I11" s="50">
        <v>73.27</v>
      </c>
      <c r="J11" s="49">
        <v>9561</v>
      </c>
      <c r="K11" s="46">
        <f t="shared" si="1"/>
        <v>432.9</v>
      </c>
      <c r="L11" s="46">
        <f t="shared" si="2"/>
        <v>173.16</v>
      </c>
      <c r="M11" s="46">
        <f t="shared" si="3"/>
        <v>346.32</v>
      </c>
      <c r="N11" s="46">
        <f t="shared" si="4"/>
        <v>33.1749639159084</v>
      </c>
      <c r="O11" s="46">
        <f t="shared" si="5"/>
        <v>3343.44503608409</v>
      </c>
      <c r="P11" s="46">
        <f t="shared" si="6"/>
        <v>33.4344503608409</v>
      </c>
    </row>
    <row r="12" s="39" customFormat="1" ht="27" customHeight="1" spans="1:16">
      <c r="A12" s="40">
        <v>10</v>
      </c>
      <c r="B12" s="42" t="s">
        <v>37</v>
      </c>
      <c r="C12" s="41">
        <v>940</v>
      </c>
      <c r="D12" s="42">
        <v>1618</v>
      </c>
      <c r="E12" s="41">
        <v>740</v>
      </c>
      <c r="F12" s="41">
        <v>1105</v>
      </c>
      <c r="G12" s="43"/>
      <c r="H12" s="44">
        <f t="shared" si="0"/>
        <v>4403</v>
      </c>
      <c r="I12" s="50">
        <v>0</v>
      </c>
      <c r="J12" s="49">
        <v>9953</v>
      </c>
      <c r="K12" s="46">
        <f t="shared" si="1"/>
        <v>440.3</v>
      </c>
      <c r="L12" s="46">
        <f t="shared" si="2"/>
        <v>176.12</v>
      </c>
      <c r="M12" s="46">
        <f t="shared" si="3"/>
        <v>352.24</v>
      </c>
      <c r="N12" s="46">
        <f t="shared" si="4"/>
        <v>0</v>
      </c>
      <c r="O12" s="46">
        <f t="shared" si="5"/>
        <v>3434.34</v>
      </c>
      <c r="P12" s="46">
        <f t="shared" si="6"/>
        <v>34.3434</v>
      </c>
    </row>
    <row r="13" s="39" customFormat="1" ht="27" customHeight="1" spans="1:16">
      <c r="A13" s="40">
        <v>11</v>
      </c>
      <c r="B13" s="42" t="s">
        <v>38</v>
      </c>
      <c r="C13" s="41">
        <v>1630</v>
      </c>
      <c r="D13" s="42">
        <v>2361</v>
      </c>
      <c r="E13" s="41">
        <v>885</v>
      </c>
      <c r="F13" s="41">
        <v>1330</v>
      </c>
      <c r="G13" s="43"/>
      <c r="H13" s="44">
        <f t="shared" si="0"/>
        <v>6206</v>
      </c>
      <c r="I13" s="50">
        <v>114.35</v>
      </c>
      <c r="J13" s="49">
        <v>12701</v>
      </c>
      <c r="K13" s="46">
        <f t="shared" si="1"/>
        <v>620.6</v>
      </c>
      <c r="L13" s="46">
        <f t="shared" si="2"/>
        <v>248.24</v>
      </c>
      <c r="M13" s="46">
        <f t="shared" si="3"/>
        <v>496.48</v>
      </c>
      <c r="N13" s="46">
        <f t="shared" si="4"/>
        <v>55.8740335406661</v>
      </c>
      <c r="O13" s="46">
        <f t="shared" si="5"/>
        <v>4784.80596645933</v>
      </c>
      <c r="P13" s="46">
        <f t="shared" si="6"/>
        <v>47.8480596645933</v>
      </c>
    </row>
    <row r="14" s="39" customFormat="1" ht="27" customHeight="1" spans="1:16">
      <c r="A14" s="40">
        <v>12</v>
      </c>
      <c r="B14" s="42" t="s">
        <v>39</v>
      </c>
      <c r="C14" s="41">
        <v>1730</v>
      </c>
      <c r="D14" s="42">
        <v>3489</v>
      </c>
      <c r="E14" s="41">
        <v>960</v>
      </c>
      <c r="F14" s="41">
        <v>1440</v>
      </c>
      <c r="G14" s="43"/>
      <c r="H14" s="44">
        <f>C14+D14+E14+F14+G14</f>
        <v>7619</v>
      </c>
      <c r="I14" s="50">
        <v>180</v>
      </c>
      <c r="J14" s="49">
        <v>15640</v>
      </c>
      <c r="K14" s="46">
        <f>H14*10%</f>
        <v>761.9</v>
      </c>
      <c r="L14" s="46">
        <f>H14*4%</f>
        <v>304.76</v>
      </c>
      <c r="M14" s="46">
        <f>H14*8%</f>
        <v>609.52</v>
      </c>
      <c r="N14" s="46">
        <f>H14*I14/J14</f>
        <v>87.6867007672634</v>
      </c>
      <c r="O14" s="46">
        <f>H14-K14-L14-M14-N14</f>
        <v>5855.13329923274</v>
      </c>
      <c r="P14" s="46">
        <f>IF(O14&lt;=3000,O14*0.5%,IF(AND(O14&gt;3000,O14&lt;=5000),O14*1%,IF(AND(O14&gt;5000,O14&lt;=10000),O14*1.5%)))</f>
        <v>87.826999488491</v>
      </c>
    </row>
    <row r="15" s="39" customFormat="1" ht="27" customHeight="1" spans="1:16">
      <c r="A15" s="40">
        <v>13</v>
      </c>
      <c r="B15" s="45" t="s">
        <v>40</v>
      </c>
      <c r="C15" s="41">
        <v>1050</v>
      </c>
      <c r="D15" s="42">
        <v>1964</v>
      </c>
      <c r="E15" s="41">
        <v>765</v>
      </c>
      <c r="F15" s="41">
        <v>1145</v>
      </c>
      <c r="G15" s="40"/>
      <c r="H15" s="46">
        <f>C15+D15+E15+F15+G15</f>
        <v>4924</v>
      </c>
      <c r="I15" s="50">
        <v>21.44</v>
      </c>
      <c r="J15" s="49">
        <v>10456</v>
      </c>
      <c r="K15" s="46">
        <f>H15*10%</f>
        <v>492.4</v>
      </c>
      <c r="L15" s="46">
        <f>H15*4%</f>
        <v>196.96</v>
      </c>
      <c r="M15" s="46">
        <f>H15*8%</f>
        <v>393.92</v>
      </c>
      <c r="N15" s="46">
        <f>H15*I15/J15</f>
        <v>10.096648814078</v>
      </c>
      <c r="O15" s="46">
        <f>H15-K15-L15-M15-N15</f>
        <v>3830.62335118592</v>
      </c>
      <c r="P15" s="46">
        <f>IF(O15&lt;=3000,O15*0.5%,IF(AND(O15&gt;3000,O15&lt;=5000),O15*1%,IF(AND(O15&gt;5000,O15&lt;=10000),O15*1.5%)))</f>
        <v>38.3062335118592</v>
      </c>
    </row>
    <row r="16" s="39" customFormat="1" ht="27" customHeight="1" spans="1:20">
      <c r="A16" s="40">
        <v>14</v>
      </c>
      <c r="B16" s="41" t="s">
        <v>41</v>
      </c>
      <c r="C16" s="42">
        <v>1170</v>
      </c>
      <c r="D16" s="42">
        <v>2011</v>
      </c>
      <c r="E16" s="41">
        <v>790</v>
      </c>
      <c r="F16" s="41">
        <v>1185</v>
      </c>
      <c r="G16" s="51"/>
      <c r="H16" s="52">
        <f>C16+D16+E16+F16+G16</f>
        <v>5156</v>
      </c>
      <c r="I16" s="53">
        <v>22.06</v>
      </c>
      <c r="J16" s="49">
        <v>10678</v>
      </c>
      <c r="K16" s="54">
        <f>H16*10%</f>
        <v>515.6</v>
      </c>
      <c r="L16" s="54">
        <f>H16*4%</f>
        <v>206.24</v>
      </c>
      <c r="M16" s="54">
        <f>H16*8%</f>
        <v>412.48</v>
      </c>
      <c r="N16" s="54">
        <f>H16*I16/J16</f>
        <v>10.6519348192545</v>
      </c>
      <c r="O16" s="54">
        <f>H16-K16-L16-M16-N16</f>
        <v>4011.02806518075</v>
      </c>
      <c r="P16" s="54">
        <f>IF(O16&lt;=3000,O16*0.5%,IF(AND(O16&gt;3000,O16&lt;=5000),O16*1%,IF(AND(O16&gt;5000,O16&lt;=10000),O16*1.5%)))</f>
        <v>40.1102806518075</v>
      </c>
      <c r="T16" s="55"/>
    </row>
  </sheetData>
  <mergeCells count="1">
    <mergeCell ref="A1:P1"/>
  </mergeCells>
  <pageMargins left="0.196527777777778" right="0.118055555555556" top="1" bottom="1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A1:P16"/>
    </sheetView>
  </sheetViews>
  <sheetFormatPr defaultColWidth="9" defaultRowHeight="13.5"/>
  <cols>
    <col min="1" max="1" width="6.375" style="14" customWidth="1"/>
    <col min="2" max="2" width="9" style="14"/>
    <col min="3" max="3" width="10.6" style="14" customWidth="1"/>
    <col min="4" max="4" width="6.825" style="14" customWidth="1"/>
    <col min="5" max="5" width="7" style="14" customWidth="1"/>
    <col min="6" max="6" width="6.725" style="14" customWidth="1"/>
    <col min="7" max="7" width="8.85833333333333" style="14" customWidth="1"/>
    <col min="8" max="8" width="7.625" style="14" customWidth="1"/>
    <col min="9" max="9" width="10.875" style="14" customWidth="1"/>
    <col min="10" max="10" width="7.25" style="14" customWidth="1"/>
    <col min="11" max="11" width="8.75" style="14" customWidth="1"/>
    <col min="12" max="12" width="8.11666666666667" style="14" customWidth="1"/>
    <col min="13" max="13" width="8.225" style="14" customWidth="1"/>
    <col min="14" max="14" width="14" style="14" customWidth="1"/>
    <col min="15" max="15" width="12" style="14" customWidth="1"/>
    <col min="16" max="16" width="14.125" style="14" customWidth="1"/>
    <col min="17" max="16384" width="9" style="14"/>
  </cols>
  <sheetData>
    <row r="1" ht="34.5" spans="1:16">
      <c r="A1" s="15" t="s">
        <v>50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9.1" customHeight="1" spans="1:16">
      <c r="A2" s="27" t="s">
        <v>20</v>
      </c>
      <c r="B2" s="16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7</v>
      </c>
      <c r="I2" s="16" t="s">
        <v>8</v>
      </c>
      <c r="J2" s="17" t="s">
        <v>51</v>
      </c>
      <c r="K2" s="47" t="s">
        <v>10</v>
      </c>
      <c r="L2" s="47" t="s">
        <v>52</v>
      </c>
      <c r="M2" s="47" t="s">
        <v>45</v>
      </c>
      <c r="N2" s="30" t="s">
        <v>13</v>
      </c>
      <c r="O2" s="30" t="s">
        <v>14</v>
      </c>
      <c r="P2" s="31" t="s">
        <v>15</v>
      </c>
    </row>
    <row r="3" ht="25" customHeight="1" spans="1:16">
      <c r="A3" s="40">
        <v>1</v>
      </c>
      <c r="B3" s="41" t="s">
        <v>28</v>
      </c>
      <c r="C3" s="41">
        <v>1330</v>
      </c>
      <c r="D3" s="42">
        <v>2276</v>
      </c>
      <c r="E3" s="41">
        <v>840</v>
      </c>
      <c r="F3" s="41">
        <v>1260</v>
      </c>
      <c r="G3" s="43"/>
      <c r="H3" s="44">
        <f>C3+D3+E3+F3+G3</f>
        <v>5706</v>
      </c>
      <c r="I3" s="48">
        <v>69.9</v>
      </c>
      <c r="J3" s="49">
        <v>11736</v>
      </c>
      <c r="K3" s="46">
        <f>H3*10%</f>
        <v>570.6</v>
      </c>
      <c r="L3" s="46">
        <f>H3*4%</f>
        <v>228.24</v>
      </c>
      <c r="M3" s="46">
        <f>H3*8%</f>
        <v>456.48</v>
      </c>
      <c r="N3" s="46">
        <f>H3*I3/J3</f>
        <v>33.9851226993865</v>
      </c>
      <c r="O3" s="46">
        <f>H3-K3-L3-M3-N3</f>
        <v>4416.69487730061</v>
      </c>
      <c r="P3" s="46">
        <f>IF(O3&lt;=3000,O3*0.5%,IF(AND(O3&gt;3000,O3&lt;=5000),O3*1%,IF(AND(O3&gt;5000,O3&lt;=10000),O3*1.5%)))</f>
        <v>44.1669487730061</v>
      </c>
    </row>
    <row r="4" ht="25" customHeight="1" spans="1:16">
      <c r="A4" s="40">
        <v>2</v>
      </c>
      <c r="B4" s="41" t="s">
        <v>29</v>
      </c>
      <c r="C4" s="41">
        <v>1170</v>
      </c>
      <c r="D4" s="42">
        <v>2162</v>
      </c>
      <c r="E4" s="41">
        <v>790</v>
      </c>
      <c r="F4" s="41">
        <v>1185</v>
      </c>
      <c r="G4" s="43"/>
      <c r="H4" s="44">
        <f>C4+D4+E4+F4+G4</f>
        <v>5307</v>
      </c>
      <c r="I4" s="48">
        <v>23.08</v>
      </c>
      <c r="J4" s="49">
        <v>11402</v>
      </c>
      <c r="K4" s="46">
        <f>H4*10%</f>
        <v>530.7</v>
      </c>
      <c r="L4" s="46">
        <f>H4*4%</f>
        <v>212.28</v>
      </c>
      <c r="M4" s="46">
        <f>H4*8%</f>
        <v>424.56</v>
      </c>
      <c r="N4" s="46">
        <f>H4*I4/J4</f>
        <v>10.7424627258376</v>
      </c>
      <c r="O4" s="46">
        <f>H4-K4-L4-M4-N4</f>
        <v>4128.71753727416</v>
      </c>
      <c r="P4" s="46">
        <f>IF(O4&lt;=3000,O4*0.5%,IF(AND(O4&gt;3000,O4&lt;=5000),O4*1%,IF(AND(O4&gt;5000,O4&lt;=10000),O4*1.5%)))</f>
        <v>41.2871753727416</v>
      </c>
    </row>
    <row r="5" ht="25" customHeight="1" spans="1:16">
      <c r="A5" s="40">
        <v>3</v>
      </c>
      <c r="B5" s="41" t="s">
        <v>30</v>
      </c>
      <c r="C5" s="41">
        <v>1050</v>
      </c>
      <c r="D5" s="42">
        <v>2219</v>
      </c>
      <c r="E5" s="41">
        <v>765</v>
      </c>
      <c r="F5" s="41">
        <v>1145</v>
      </c>
      <c r="G5" s="43"/>
      <c r="H5" s="44">
        <f>C5+D5+E5+F5+G5</f>
        <v>5179</v>
      </c>
      <c r="I5" s="48">
        <v>76.04</v>
      </c>
      <c r="J5" s="49">
        <v>11138</v>
      </c>
      <c r="K5" s="46">
        <f>H5*10%</f>
        <v>517.9</v>
      </c>
      <c r="L5" s="46">
        <f>H5*4%</f>
        <v>207.16</v>
      </c>
      <c r="M5" s="46">
        <f>H5*8%</f>
        <v>414.32</v>
      </c>
      <c r="N5" s="46">
        <f>H5*I5/J5</f>
        <v>35.3574393966601</v>
      </c>
      <c r="O5" s="46">
        <f>H5-K5-L5-M5-N5</f>
        <v>4004.26256060334</v>
      </c>
      <c r="P5" s="46">
        <f>IF(O5&lt;=3000,O5*0.5%,IF(AND(O5&gt;3000,O5&lt;=5000),O5*1%,IF(AND(O5&gt;5000,O5&lt;=10000),O5*1.5%)))</f>
        <v>40.0426256060334</v>
      </c>
    </row>
    <row r="6" ht="25" customHeight="1" spans="1:16">
      <c r="A6" s="40">
        <v>4</v>
      </c>
      <c r="B6" s="41" t="s">
        <v>31</v>
      </c>
      <c r="C6" s="42">
        <v>1170</v>
      </c>
      <c r="D6" s="42">
        <v>2276</v>
      </c>
      <c r="E6" s="41">
        <v>790</v>
      </c>
      <c r="F6" s="41">
        <v>1185</v>
      </c>
      <c r="G6" s="43"/>
      <c r="H6" s="44">
        <f>C6+D6+E6+F6+G6</f>
        <v>5421</v>
      </c>
      <c r="I6" s="48">
        <v>50.36</v>
      </c>
      <c r="J6" s="49">
        <v>11258</v>
      </c>
      <c r="K6" s="46">
        <f>H6*10%</f>
        <v>542.1</v>
      </c>
      <c r="L6" s="46">
        <f>H6*4%</f>
        <v>216.84</v>
      </c>
      <c r="M6" s="46">
        <f>H6*8%</f>
        <v>433.68</v>
      </c>
      <c r="N6" s="46">
        <f>H6*I6/J6</f>
        <v>24.2495612009238</v>
      </c>
      <c r="O6" s="46">
        <f>H6-K6-L6-M6-N6</f>
        <v>4204.13043879908</v>
      </c>
      <c r="P6" s="46">
        <f>IF(O6&lt;=3000,O6*0.5%,IF(AND(O6&gt;3000,O6&lt;=5000),O6*1%,IF(AND(O6&gt;5000,O6&lt;=10000),O6*1.5%)))</f>
        <v>42.0413043879908</v>
      </c>
    </row>
    <row r="7" ht="25" customHeight="1" spans="1:16">
      <c r="A7" s="40">
        <v>5</v>
      </c>
      <c r="B7" s="41" t="s">
        <v>32</v>
      </c>
      <c r="C7" s="42">
        <v>1330</v>
      </c>
      <c r="D7" s="42">
        <v>2323</v>
      </c>
      <c r="E7" s="41">
        <v>840</v>
      </c>
      <c r="F7" s="41">
        <v>1260</v>
      </c>
      <c r="G7" s="43"/>
      <c r="H7" s="44">
        <f>C7+D7+E7+F7+G7</f>
        <v>5753</v>
      </c>
      <c r="I7" s="50">
        <v>96.77</v>
      </c>
      <c r="J7" s="49">
        <v>12027</v>
      </c>
      <c r="K7" s="46">
        <f>H7*10%</f>
        <v>575.3</v>
      </c>
      <c r="L7" s="46">
        <f>H7*4%</f>
        <v>230.12</v>
      </c>
      <c r="M7" s="46">
        <f>H7*8%</f>
        <v>460.24</v>
      </c>
      <c r="N7" s="46">
        <f>H7*I7/J7</f>
        <v>46.2890005820238</v>
      </c>
      <c r="O7" s="46">
        <f>H7-K7-L7-M7-N7</f>
        <v>4441.05099941798</v>
      </c>
      <c r="P7" s="46">
        <f>IF(O7&lt;=3000,O7*0.5%,IF(AND(O7&gt;3000,O7&lt;=5000),O7*1%,IF(AND(O7&gt;5000,O7&lt;=10000),O7*1.5%)))</f>
        <v>44.4105099941798</v>
      </c>
    </row>
    <row r="8" ht="25" customHeight="1" spans="1:16">
      <c r="A8" s="40">
        <v>6</v>
      </c>
      <c r="B8" s="42" t="s">
        <v>33</v>
      </c>
      <c r="C8" s="42">
        <v>1050</v>
      </c>
      <c r="D8" s="42">
        <v>1823</v>
      </c>
      <c r="E8" s="41">
        <v>765</v>
      </c>
      <c r="F8" s="41">
        <v>1145</v>
      </c>
      <c r="G8" s="43"/>
      <c r="H8" s="44">
        <f t="shared" ref="H8:H19" si="0">C8+D8+E8+F8+G8</f>
        <v>4783</v>
      </c>
      <c r="I8" s="50">
        <v>50.64</v>
      </c>
      <c r="J8" s="49">
        <v>10058</v>
      </c>
      <c r="K8" s="46">
        <f t="shared" ref="K8:K20" si="1">H8*10%</f>
        <v>478.3</v>
      </c>
      <c r="L8" s="46">
        <f t="shared" ref="L8:L20" si="2">H8*4%</f>
        <v>191.32</v>
      </c>
      <c r="M8" s="46">
        <f t="shared" ref="M8:M20" si="3">H8*8%</f>
        <v>382.64</v>
      </c>
      <c r="N8" s="46">
        <f t="shared" ref="N8:N20" si="4">H8*I8/J8</f>
        <v>24.0814396500298</v>
      </c>
      <c r="O8" s="46">
        <f t="shared" ref="O8:O20" si="5">H8-K8-L8-M8-N8</f>
        <v>3706.65856034997</v>
      </c>
      <c r="P8" s="46">
        <f t="shared" ref="P8:P19" si="6">IF(O8&lt;=3000,O8*0.5%,IF(AND(O8&gt;3000,O8&lt;=5000),O8*1%,IF(AND(O8&gt;5000,O8&lt;=10000),O8*1.5%)))</f>
        <v>37.0665856034997</v>
      </c>
    </row>
    <row r="9" ht="25" customHeight="1" spans="1:16">
      <c r="A9" s="40">
        <v>7</v>
      </c>
      <c r="B9" s="42" t="s">
        <v>34</v>
      </c>
      <c r="C9" s="42">
        <v>1170</v>
      </c>
      <c r="D9" s="42">
        <v>2276</v>
      </c>
      <c r="E9" s="41">
        <v>790</v>
      </c>
      <c r="F9" s="41">
        <v>1185</v>
      </c>
      <c r="G9" s="43"/>
      <c r="H9" s="44">
        <f t="shared" si="0"/>
        <v>5421</v>
      </c>
      <c r="I9" s="50">
        <v>63.83</v>
      </c>
      <c r="J9" s="49">
        <v>11159</v>
      </c>
      <c r="K9" s="46">
        <f t="shared" si="1"/>
        <v>542.1</v>
      </c>
      <c r="L9" s="46">
        <f t="shared" si="2"/>
        <v>216.84</v>
      </c>
      <c r="M9" s="46">
        <f t="shared" si="3"/>
        <v>433.68</v>
      </c>
      <c r="N9" s="46">
        <f t="shared" si="4"/>
        <v>31.0083726140335</v>
      </c>
      <c r="O9" s="46">
        <f t="shared" si="5"/>
        <v>4197.37162738597</v>
      </c>
      <c r="P9" s="46">
        <f t="shared" si="6"/>
        <v>41.9737162738597</v>
      </c>
    </row>
    <row r="10" ht="25" customHeight="1" spans="1:16">
      <c r="A10" s="40">
        <v>8</v>
      </c>
      <c r="B10" s="42" t="s">
        <v>35</v>
      </c>
      <c r="C10" s="41">
        <v>1050</v>
      </c>
      <c r="D10" s="42">
        <v>1870</v>
      </c>
      <c r="E10" s="41">
        <v>765</v>
      </c>
      <c r="F10" s="41">
        <v>1145</v>
      </c>
      <c r="G10" s="43"/>
      <c r="H10" s="44">
        <f t="shared" si="0"/>
        <v>4830</v>
      </c>
      <c r="I10" s="50">
        <v>8.03</v>
      </c>
      <c r="J10" s="49">
        <v>10720</v>
      </c>
      <c r="K10" s="46">
        <f t="shared" si="1"/>
        <v>483</v>
      </c>
      <c r="L10" s="46">
        <f t="shared" si="2"/>
        <v>193.2</v>
      </c>
      <c r="M10" s="46">
        <f t="shared" si="3"/>
        <v>386.4</v>
      </c>
      <c r="N10" s="46">
        <f t="shared" si="4"/>
        <v>3.61799440298507</v>
      </c>
      <c r="O10" s="46">
        <f t="shared" si="5"/>
        <v>3763.78200559702</v>
      </c>
      <c r="P10" s="46">
        <f t="shared" si="6"/>
        <v>37.6378200559702</v>
      </c>
    </row>
    <row r="11" ht="25" customHeight="1" spans="1:16">
      <c r="A11" s="40">
        <v>9</v>
      </c>
      <c r="B11" s="42" t="s">
        <v>36</v>
      </c>
      <c r="C11" s="41">
        <v>940</v>
      </c>
      <c r="D11" s="42">
        <v>1544</v>
      </c>
      <c r="E11" s="41">
        <v>740</v>
      </c>
      <c r="F11" s="41">
        <v>1105</v>
      </c>
      <c r="G11" s="43"/>
      <c r="H11" s="44">
        <f t="shared" si="0"/>
        <v>4329</v>
      </c>
      <c r="I11" s="50">
        <v>73.28</v>
      </c>
      <c r="J11" s="49">
        <v>9561</v>
      </c>
      <c r="K11" s="46">
        <f t="shared" si="1"/>
        <v>432.9</v>
      </c>
      <c r="L11" s="46">
        <f t="shared" si="2"/>
        <v>173.16</v>
      </c>
      <c r="M11" s="46">
        <f t="shared" si="3"/>
        <v>346.32</v>
      </c>
      <c r="N11" s="46">
        <f t="shared" si="4"/>
        <v>33.1794916849702</v>
      </c>
      <c r="O11" s="46">
        <f t="shared" si="5"/>
        <v>3343.44050831503</v>
      </c>
      <c r="P11" s="46">
        <f t="shared" si="6"/>
        <v>33.4344050831503</v>
      </c>
    </row>
    <row r="12" ht="25" customHeight="1" spans="1:16">
      <c r="A12" s="40">
        <v>10</v>
      </c>
      <c r="B12" s="42" t="s">
        <v>37</v>
      </c>
      <c r="C12" s="41">
        <v>940</v>
      </c>
      <c r="D12" s="42">
        <v>1618</v>
      </c>
      <c r="E12" s="41">
        <v>740</v>
      </c>
      <c r="F12" s="41">
        <v>1105</v>
      </c>
      <c r="G12" s="43"/>
      <c r="H12" s="44">
        <f t="shared" si="0"/>
        <v>4403</v>
      </c>
      <c r="I12" s="50">
        <v>0</v>
      </c>
      <c r="J12" s="49">
        <v>9953</v>
      </c>
      <c r="K12" s="46">
        <f t="shared" si="1"/>
        <v>440.3</v>
      </c>
      <c r="L12" s="46">
        <f t="shared" si="2"/>
        <v>176.12</v>
      </c>
      <c r="M12" s="46">
        <f t="shared" si="3"/>
        <v>352.24</v>
      </c>
      <c r="N12" s="46">
        <f t="shared" si="4"/>
        <v>0</v>
      </c>
      <c r="O12" s="46">
        <f t="shared" si="5"/>
        <v>3434.34</v>
      </c>
      <c r="P12" s="46">
        <f t="shared" si="6"/>
        <v>34.3434</v>
      </c>
    </row>
    <row r="13" ht="25" customHeight="1" spans="1:16">
      <c r="A13" s="40">
        <v>11</v>
      </c>
      <c r="B13" s="42" t="s">
        <v>38</v>
      </c>
      <c r="C13" s="41">
        <v>1630</v>
      </c>
      <c r="D13" s="42">
        <v>2361</v>
      </c>
      <c r="E13" s="41">
        <v>885</v>
      </c>
      <c r="F13" s="41">
        <v>1330</v>
      </c>
      <c r="G13" s="43"/>
      <c r="H13" s="44">
        <f t="shared" si="0"/>
        <v>6206</v>
      </c>
      <c r="I13" s="50">
        <v>114.35</v>
      </c>
      <c r="J13" s="49">
        <v>12701</v>
      </c>
      <c r="K13" s="46">
        <f t="shared" si="1"/>
        <v>620.6</v>
      </c>
      <c r="L13" s="46">
        <f t="shared" si="2"/>
        <v>248.24</v>
      </c>
      <c r="M13" s="46">
        <f t="shared" si="3"/>
        <v>496.48</v>
      </c>
      <c r="N13" s="46">
        <f t="shared" si="4"/>
        <v>55.8740335406661</v>
      </c>
      <c r="O13" s="46">
        <f t="shared" si="5"/>
        <v>4784.80596645933</v>
      </c>
      <c r="P13" s="46">
        <f t="shared" si="6"/>
        <v>47.8480596645933</v>
      </c>
    </row>
    <row r="14" ht="25" customHeight="1" spans="1:16">
      <c r="A14" s="40">
        <v>12</v>
      </c>
      <c r="B14" s="42" t="s">
        <v>39</v>
      </c>
      <c r="C14" s="41">
        <v>1730</v>
      </c>
      <c r="D14" s="42">
        <v>3489</v>
      </c>
      <c r="E14" s="41">
        <v>960</v>
      </c>
      <c r="F14" s="41">
        <v>1440</v>
      </c>
      <c r="G14" s="43"/>
      <c r="H14" s="44">
        <f>C14+D14+E14+F14+G14</f>
        <v>7619</v>
      </c>
      <c r="I14" s="50">
        <v>180.82</v>
      </c>
      <c r="J14" s="49">
        <v>15640</v>
      </c>
      <c r="K14" s="46">
        <f>H14*10%</f>
        <v>761.9</v>
      </c>
      <c r="L14" s="46">
        <f>H14*4%</f>
        <v>304.76</v>
      </c>
      <c r="M14" s="46">
        <f>H14*8%</f>
        <v>609.52</v>
      </c>
      <c r="N14" s="46">
        <f>H14*I14/J14</f>
        <v>88.0861624040921</v>
      </c>
      <c r="O14" s="46">
        <f>H14-K14-L14-M14-N14</f>
        <v>5854.73383759591</v>
      </c>
      <c r="P14" s="46">
        <f>IF(O14&lt;=3000,O14*0.5%,IF(AND(O14&gt;3000,O14&lt;=5000),O14*1%,IF(AND(O14&gt;5000,O14&lt;=10000),O14*1.5%)))</f>
        <v>87.8210075639386</v>
      </c>
    </row>
    <row r="15" ht="25" customHeight="1" spans="1:16">
      <c r="A15" s="40">
        <v>13</v>
      </c>
      <c r="B15" s="45" t="s">
        <v>40</v>
      </c>
      <c r="C15" s="41">
        <v>1050</v>
      </c>
      <c r="D15" s="42">
        <v>1964</v>
      </c>
      <c r="E15" s="41">
        <v>765</v>
      </c>
      <c r="F15" s="41">
        <v>1145</v>
      </c>
      <c r="G15" s="40"/>
      <c r="H15" s="46">
        <f>C15+D15+E15+F15+G15</f>
        <v>4924</v>
      </c>
      <c r="I15" s="50">
        <v>21.45</v>
      </c>
      <c r="J15" s="49">
        <v>10084</v>
      </c>
      <c r="K15" s="46">
        <f>H15*10%</f>
        <v>492.4</v>
      </c>
      <c r="L15" s="46">
        <f>H15*4%</f>
        <v>196.96</v>
      </c>
      <c r="M15" s="46">
        <f>H15*8%</f>
        <v>393.92</v>
      </c>
      <c r="N15" s="46">
        <f>H15*I15/J15</f>
        <v>10.473998413328</v>
      </c>
      <c r="O15" s="46">
        <f>H15-K15-L15-M15-N15</f>
        <v>3830.24600158667</v>
      </c>
      <c r="P15" s="46">
        <f>IF(O15&lt;=3000,O15*0.5%,IF(AND(O15&gt;3000,O15&lt;=5000),O15*1%,IF(AND(O15&gt;5000,O15&lt;=10000),O15*1.5%)))</f>
        <v>38.3024600158667</v>
      </c>
    </row>
    <row r="16" s="13" customFormat="1" ht="25" customHeight="1" spans="1:20">
      <c r="A16" s="40">
        <v>14</v>
      </c>
      <c r="B16" s="41" t="s">
        <v>41</v>
      </c>
      <c r="C16" s="42">
        <v>1170</v>
      </c>
      <c r="D16" s="42">
        <v>2011</v>
      </c>
      <c r="E16" s="41">
        <v>790</v>
      </c>
      <c r="F16" s="41">
        <v>1185</v>
      </c>
      <c r="G16" s="43"/>
      <c r="H16" s="44">
        <f>C16+D16+E16+F16+G16</f>
        <v>5156</v>
      </c>
      <c r="I16" s="50">
        <v>22.06</v>
      </c>
      <c r="J16" s="49">
        <v>10678</v>
      </c>
      <c r="K16" s="46">
        <f>H16*10%</f>
        <v>515.6</v>
      </c>
      <c r="L16" s="46">
        <f>H16*4%</f>
        <v>206.24</v>
      </c>
      <c r="M16" s="46">
        <f>H16*8%</f>
        <v>412.48</v>
      </c>
      <c r="N16" s="46">
        <f>H16*I16/J16</f>
        <v>10.6519348192545</v>
      </c>
      <c r="O16" s="46">
        <f>H16-K16-L16-M16-N16</f>
        <v>4011.02806518075</v>
      </c>
      <c r="P16" s="46">
        <f>IF(O16&lt;=3000,O16*0.5%,IF(AND(O16&gt;3000,O16&lt;=5000),O16*1%,IF(AND(O16&gt;5000,O16&lt;=10000),O16*1.5%)))</f>
        <v>40.1102806518075</v>
      </c>
      <c r="T16" s="33"/>
    </row>
  </sheetData>
  <mergeCells count="1">
    <mergeCell ref="A1:P1"/>
  </mergeCells>
  <pageMargins left="0.236111111111111" right="0.156944444444444" top="1" bottom="1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A1" sqref="A1:P14"/>
    </sheetView>
  </sheetViews>
  <sheetFormatPr defaultColWidth="9" defaultRowHeight="13.5"/>
  <cols>
    <col min="1" max="1" width="6.75" style="14" customWidth="1"/>
    <col min="2" max="2" width="8.59166666666667" style="14" customWidth="1"/>
    <col min="3" max="3" width="13.2916666666667" style="14" customWidth="1"/>
    <col min="4" max="4" width="6.25" style="14" customWidth="1"/>
    <col min="5" max="6" width="6.875" style="14" customWidth="1"/>
    <col min="7" max="7" width="8.375" style="14" customWidth="1"/>
    <col min="8" max="8" width="7.5" style="14" customWidth="1"/>
    <col min="9" max="9" width="9" style="14" customWidth="1"/>
    <col min="10" max="10" width="8.25" style="14" customWidth="1"/>
    <col min="11" max="11" width="9.5" style="14" customWidth="1"/>
    <col min="12" max="12" width="8.125" style="14" customWidth="1"/>
    <col min="13" max="13" width="8.425" style="14" customWidth="1"/>
    <col min="14" max="14" width="13.3" style="14" customWidth="1"/>
    <col min="15" max="15" width="12.375" style="14" customWidth="1"/>
    <col min="16" max="16" width="14.125" style="14" customWidth="1"/>
    <col min="17" max="16384" width="9" style="14"/>
  </cols>
  <sheetData>
    <row r="1" ht="34.5" spans="1:16">
      <c r="A1" s="15" t="s">
        <v>53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9.1" customHeight="1" spans="1:16">
      <c r="A2" s="22" t="s">
        <v>20</v>
      </c>
      <c r="B2" s="16" t="s">
        <v>1</v>
      </c>
      <c r="C2" s="17" t="s">
        <v>2</v>
      </c>
      <c r="D2" s="17" t="s">
        <v>54</v>
      </c>
      <c r="E2" s="17" t="s">
        <v>4</v>
      </c>
      <c r="F2" s="17" t="s">
        <v>23</v>
      </c>
      <c r="G2" s="17" t="s">
        <v>6</v>
      </c>
      <c r="H2" s="18" t="s">
        <v>7</v>
      </c>
      <c r="I2" s="17" t="s">
        <v>8</v>
      </c>
      <c r="J2" s="16" t="s">
        <v>9</v>
      </c>
      <c r="K2" s="47" t="s">
        <v>55</v>
      </c>
      <c r="L2" s="47" t="s">
        <v>52</v>
      </c>
      <c r="M2" s="47" t="s">
        <v>25</v>
      </c>
      <c r="N2" s="47" t="s">
        <v>13</v>
      </c>
      <c r="O2" s="47" t="s">
        <v>14</v>
      </c>
      <c r="P2" s="31" t="s">
        <v>15</v>
      </c>
    </row>
    <row r="3" ht="29" customHeight="1" spans="1:16">
      <c r="A3" s="43">
        <v>1</v>
      </c>
      <c r="B3" s="41" t="s">
        <v>28</v>
      </c>
      <c r="C3" s="41">
        <v>1330</v>
      </c>
      <c r="D3" s="42">
        <v>2276</v>
      </c>
      <c r="E3" s="41">
        <v>840</v>
      </c>
      <c r="F3" s="41">
        <v>1260</v>
      </c>
      <c r="G3" s="43"/>
      <c r="H3" s="44">
        <f>C3+D3+E3+F3+G3</f>
        <v>5706</v>
      </c>
      <c r="I3" s="48">
        <v>92.36</v>
      </c>
      <c r="J3" s="49">
        <v>11736</v>
      </c>
      <c r="K3" s="46">
        <f>H3*10%</f>
        <v>570.6</v>
      </c>
      <c r="L3" s="46">
        <f>H3*4%</f>
        <v>228.24</v>
      </c>
      <c r="M3" s="46">
        <f>H3*8%</f>
        <v>456.48</v>
      </c>
      <c r="N3" s="46">
        <f>H3*I3/J3</f>
        <v>44.9050920245399</v>
      </c>
      <c r="O3" s="46">
        <f>H3-K3-L3-M3-N3</f>
        <v>4405.77490797546</v>
      </c>
      <c r="P3" s="46">
        <f>IF(O3&lt;=3000,O3*0.5%,IF(AND(O3&gt;3000,O3&lt;=5000),O3*1%,IF(AND(O3&gt;5000,O3&lt;=10000),O3*1.5%)))</f>
        <v>44.0577490797546</v>
      </c>
    </row>
    <row r="4" ht="29" customHeight="1" spans="1:16">
      <c r="A4" s="43">
        <v>2</v>
      </c>
      <c r="B4" s="41" t="s">
        <v>29</v>
      </c>
      <c r="C4" s="41">
        <v>1170</v>
      </c>
      <c r="D4" s="42">
        <v>2162</v>
      </c>
      <c r="E4" s="41">
        <v>790</v>
      </c>
      <c r="F4" s="41">
        <v>1185</v>
      </c>
      <c r="G4" s="43"/>
      <c r="H4" s="44">
        <f>C4+D4+E4+F4+G4</f>
        <v>5307</v>
      </c>
      <c r="I4" s="48">
        <v>168.02</v>
      </c>
      <c r="J4" s="49">
        <v>11402</v>
      </c>
      <c r="K4" s="46">
        <f>H4*10%</f>
        <v>530.7</v>
      </c>
      <c r="L4" s="46">
        <f>H4*4%</f>
        <v>212.28</v>
      </c>
      <c r="M4" s="46">
        <f>H4*8%</f>
        <v>424.56</v>
      </c>
      <c r="N4" s="46">
        <f>H4*I4/J4</f>
        <v>78.2040115769163</v>
      </c>
      <c r="O4" s="46">
        <f>H4-K4-L4-M4-N4</f>
        <v>4061.25598842308</v>
      </c>
      <c r="P4" s="46">
        <f>IF(O4&lt;=3000,O4*0.5%,IF(AND(O4&gt;3000,O4&lt;=5000),O4*1%,IF(AND(O4&gt;5000,O4&lt;=10000),O4*1.5%)))</f>
        <v>40.6125598842308</v>
      </c>
    </row>
    <row r="5" ht="29" customHeight="1" spans="1:16">
      <c r="A5" s="43">
        <v>3</v>
      </c>
      <c r="B5" s="41" t="s">
        <v>30</v>
      </c>
      <c r="C5" s="41">
        <v>1050</v>
      </c>
      <c r="D5" s="42">
        <v>2219</v>
      </c>
      <c r="E5" s="41">
        <v>765</v>
      </c>
      <c r="F5" s="41">
        <v>1145</v>
      </c>
      <c r="G5" s="43"/>
      <c r="H5" s="44">
        <f>C5+D5+E5+F5+G5</f>
        <v>5179</v>
      </c>
      <c r="I5" s="48">
        <v>103.15</v>
      </c>
      <c r="J5" s="49">
        <v>11138</v>
      </c>
      <c r="K5" s="46">
        <f>H5*10%</f>
        <v>517.9</v>
      </c>
      <c r="L5" s="46">
        <f>H5*4%</f>
        <v>207.16</v>
      </c>
      <c r="M5" s="46">
        <f>H5*8%</f>
        <v>414.32</v>
      </c>
      <c r="N5" s="46">
        <f>H5*I5/J5</f>
        <v>47.9631756150117</v>
      </c>
      <c r="O5" s="46">
        <f>H5-K5-L5-M5-N5</f>
        <v>3991.65682438499</v>
      </c>
      <c r="P5" s="46">
        <f>IF(O5&lt;=3000,O5*0.5%,IF(AND(O5&gt;3000,O5&lt;=5000),O5*1%,IF(AND(O5&gt;5000,O5&lt;=10000),O5*1.5%)))</f>
        <v>39.9165682438499</v>
      </c>
    </row>
    <row r="6" ht="29" customHeight="1" spans="1:16">
      <c r="A6" s="43">
        <v>4</v>
      </c>
      <c r="B6" s="41" t="s">
        <v>31</v>
      </c>
      <c r="C6" s="42">
        <v>1170</v>
      </c>
      <c r="D6" s="42">
        <v>2276</v>
      </c>
      <c r="E6" s="41">
        <v>790</v>
      </c>
      <c r="F6" s="41">
        <v>1185</v>
      </c>
      <c r="G6" s="43"/>
      <c r="H6" s="44">
        <f>C6+D6+E6+F6+G6</f>
        <v>5421</v>
      </c>
      <c r="I6" s="48">
        <v>76.54</v>
      </c>
      <c r="J6" s="49">
        <v>11258</v>
      </c>
      <c r="K6" s="46">
        <f>H6*10%</f>
        <v>542.1</v>
      </c>
      <c r="L6" s="46">
        <f>H6*4%</f>
        <v>216.84</v>
      </c>
      <c r="M6" s="46">
        <f>H6*8%</f>
        <v>433.68</v>
      </c>
      <c r="N6" s="46">
        <f>H6*I6/J6</f>
        <v>36.8558660508083</v>
      </c>
      <c r="O6" s="46">
        <f>H6-K6-L6-M6-N6</f>
        <v>4191.52413394919</v>
      </c>
      <c r="P6" s="46">
        <f>IF(O6&lt;=3000,O6*0.5%,IF(AND(O6&gt;3000,O6&lt;=5000),O6*1%,IF(AND(O6&gt;5000,O6&lt;=10000),O6*1.5%)))</f>
        <v>41.9152413394919</v>
      </c>
    </row>
    <row r="7" ht="29" customHeight="1" spans="1:16">
      <c r="A7" s="43">
        <v>5</v>
      </c>
      <c r="B7" s="41" t="s">
        <v>32</v>
      </c>
      <c r="C7" s="42">
        <v>1330</v>
      </c>
      <c r="D7" s="42">
        <v>2323</v>
      </c>
      <c r="E7" s="41">
        <v>840</v>
      </c>
      <c r="F7" s="41">
        <v>1260</v>
      </c>
      <c r="G7" s="43"/>
      <c r="H7" s="44">
        <f>C7+D7+E7+F7+G7</f>
        <v>5753</v>
      </c>
      <c r="I7" s="50">
        <v>116.96</v>
      </c>
      <c r="J7" s="49">
        <v>12027</v>
      </c>
      <c r="K7" s="46">
        <f>H7*10%</f>
        <v>575.3</v>
      </c>
      <c r="L7" s="46">
        <f>H7*4%</f>
        <v>230.12</v>
      </c>
      <c r="M7" s="46">
        <f>H7*8%</f>
        <v>460.24</v>
      </c>
      <c r="N7" s="46">
        <f>H7*I7/J7</f>
        <v>55.946693273468</v>
      </c>
      <c r="O7" s="46">
        <f>H7-K7-L7-M7-N7</f>
        <v>4431.39330672653</v>
      </c>
      <c r="P7" s="46">
        <f>IF(O7&lt;=3000,O7*0.5%,IF(AND(O7&gt;3000,O7&lt;=5000),O7*1%,IF(AND(O7&gt;5000,O7&lt;=10000),O7*1.5%)))</f>
        <v>44.3139330672653</v>
      </c>
    </row>
    <row r="8" ht="29" customHeight="1" spans="1:16">
      <c r="A8" s="43">
        <v>6</v>
      </c>
      <c r="B8" s="42" t="s">
        <v>33</v>
      </c>
      <c r="C8" s="42">
        <v>1050</v>
      </c>
      <c r="D8" s="42">
        <v>1823</v>
      </c>
      <c r="E8" s="41">
        <v>765</v>
      </c>
      <c r="F8" s="41">
        <v>1145</v>
      </c>
      <c r="G8" s="43"/>
      <c r="H8" s="44">
        <f t="shared" ref="H8:H18" si="0">C8+D8+E8+F8+G8</f>
        <v>4783</v>
      </c>
      <c r="I8" s="50">
        <v>0</v>
      </c>
      <c r="J8" s="49">
        <v>10058</v>
      </c>
      <c r="K8" s="46">
        <f t="shared" ref="K8:K19" si="1">H8*10%</f>
        <v>478.3</v>
      </c>
      <c r="L8" s="46">
        <f t="shared" ref="L8:L19" si="2">H8*4%</f>
        <v>191.32</v>
      </c>
      <c r="M8" s="46">
        <f t="shared" ref="M8:M19" si="3">H8*8%</f>
        <v>382.64</v>
      </c>
      <c r="N8" s="46">
        <f t="shared" ref="N8:N19" si="4">H8*I8/J8</f>
        <v>0</v>
      </c>
      <c r="O8" s="46">
        <f t="shared" ref="O8:O19" si="5">H8-K8-L8-M8-N8</f>
        <v>3730.74</v>
      </c>
      <c r="P8" s="46">
        <f t="shared" ref="P8:P18" si="6">IF(O8&lt;=3000,O8*0.5%,IF(AND(O8&gt;3000,O8&lt;=5000),O8*1%,IF(AND(O8&gt;5000,O8&lt;=10000),O8*1.5%)))</f>
        <v>37.3074</v>
      </c>
    </row>
    <row r="9" ht="29" customHeight="1" spans="1:16">
      <c r="A9" s="43">
        <v>7</v>
      </c>
      <c r="B9" s="42" t="s">
        <v>34</v>
      </c>
      <c r="C9" s="42">
        <v>1170</v>
      </c>
      <c r="D9" s="42">
        <v>2276</v>
      </c>
      <c r="E9" s="41">
        <v>790</v>
      </c>
      <c r="F9" s="41">
        <v>1185</v>
      </c>
      <c r="G9" s="43"/>
      <c r="H9" s="44">
        <f t="shared" si="0"/>
        <v>5421</v>
      </c>
      <c r="I9" s="50">
        <v>30.79</v>
      </c>
      <c r="J9" s="49">
        <v>11159</v>
      </c>
      <c r="K9" s="46">
        <f t="shared" si="1"/>
        <v>542.1</v>
      </c>
      <c r="L9" s="46">
        <f t="shared" si="2"/>
        <v>216.84</v>
      </c>
      <c r="M9" s="46">
        <f t="shared" si="3"/>
        <v>433.68</v>
      </c>
      <c r="N9" s="46">
        <f t="shared" si="4"/>
        <v>14.9576655614302</v>
      </c>
      <c r="O9" s="46">
        <f t="shared" si="5"/>
        <v>4213.42233443857</v>
      </c>
      <c r="P9" s="46">
        <f t="shared" si="6"/>
        <v>42.1342233443857</v>
      </c>
    </row>
    <row r="10" ht="29" customHeight="1" spans="1:16">
      <c r="A10" s="43">
        <v>8</v>
      </c>
      <c r="B10" s="42" t="s">
        <v>35</v>
      </c>
      <c r="C10" s="41">
        <v>1050</v>
      </c>
      <c r="D10" s="42">
        <v>1870</v>
      </c>
      <c r="E10" s="41">
        <v>765</v>
      </c>
      <c r="F10" s="41">
        <v>1145</v>
      </c>
      <c r="G10" s="43"/>
      <c r="H10" s="44">
        <f t="shared" si="0"/>
        <v>4830</v>
      </c>
      <c r="I10" s="50">
        <v>38.4</v>
      </c>
      <c r="J10" s="49">
        <v>10720</v>
      </c>
      <c r="K10" s="46">
        <f t="shared" si="1"/>
        <v>483</v>
      </c>
      <c r="L10" s="46">
        <f t="shared" si="2"/>
        <v>193.2</v>
      </c>
      <c r="M10" s="46">
        <f t="shared" si="3"/>
        <v>386.4</v>
      </c>
      <c r="N10" s="46">
        <f t="shared" si="4"/>
        <v>17.3014925373134</v>
      </c>
      <c r="O10" s="46">
        <f t="shared" si="5"/>
        <v>3750.09850746269</v>
      </c>
      <c r="P10" s="46">
        <f t="shared" si="6"/>
        <v>37.5009850746269</v>
      </c>
    </row>
    <row r="11" ht="29" customHeight="1" spans="1:16">
      <c r="A11" s="43">
        <v>9</v>
      </c>
      <c r="B11" s="42" t="s">
        <v>36</v>
      </c>
      <c r="C11" s="41">
        <v>940</v>
      </c>
      <c r="D11" s="42">
        <v>1544</v>
      </c>
      <c r="E11" s="41">
        <v>740</v>
      </c>
      <c r="F11" s="41">
        <v>1105</v>
      </c>
      <c r="G11" s="43"/>
      <c r="H11" s="44">
        <f t="shared" si="0"/>
        <v>4329</v>
      </c>
      <c r="I11" s="50">
        <v>112.69</v>
      </c>
      <c r="J11" s="49">
        <v>9561</v>
      </c>
      <c r="K11" s="46">
        <f t="shared" si="1"/>
        <v>432.9</v>
      </c>
      <c r="L11" s="46">
        <f t="shared" si="2"/>
        <v>173.16</v>
      </c>
      <c r="M11" s="46">
        <f t="shared" si="3"/>
        <v>346.32</v>
      </c>
      <c r="N11" s="46">
        <f t="shared" si="4"/>
        <v>51.0234295575777</v>
      </c>
      <c r="O11" s="46">
        <f t="shared" si="5"/>
        <v>3325.59657044242</v>
      </c>
      <c r="P11" s="46">
        <f t="shared" si="6"/>
        <v>33.2559657044242</v>
      </c>
    </row>
    <row r="12" ht="29" customHeight="1" spans="1:16">
      <c r="A12" s="43">
        <v>10</v>
      </c>
      <c r="B12" s="42" t="s">
        <v>37</v>
      </c>
      <c r="C12" s="41">
        <v>940</v>
      </c>
      <c r="D12" s="42">
        <v>1618</v>
      </c>
      <c r="E12" s="41">
        <v>740</v>
      </c>
      <c r="F12" s="41">
        <v>1105</v>
      </c>
      <c r="G12" s="43"/>
      <c r="H12" s="44">
        <f t="shared" si="0"/>
        <v>4403</v>
      </c>
      <c r="I12" s="50">
        <v>12.99</v>
      </c>
      <c r="J12" s="49">
        <v>9953</v>
      </c>
      <c r="K12" s="46">
        <f t="shared" si="1"/>
        <v>440.3</v>
      </c>
      <c r="L12" s="46">
        <f t="shared" si="2"/>
        <v>176.12</v>
      </c>
      <c r="M12" s="46">
        <f t="shared" si="3"/>
        <v>352.24</v>
      </c>
      <c r="N12" s="46">
        <f t="shared" si="4"/>
        <v>5.74650557620818</v>
      </c>
      <c r="O12" s="46">
        <f t="shared" si="5"/>
        <v>3428.59349442379</v>
      </c>
      <c r="P12" s="46">
        <f t="shared" si="6"/>
        <v>34.2859349442379</v>
      </c>
    </row>
    <row r="13" ht="29" customHeight="1" spans="1:16">
      <c r="A13" s="43">
        <v>11</v>
      </c>
      <c r="B13" s="42" t="s">
        <v>38</v>
      </c>
      <c r="C13" s="41">
        <v>1630</v>
      </c>
      <c r="D13" s="42">
        <v>2361</v>
      </c>
      <c r="E13" s="41">
        <v>885</v>
      </c>
      <c r="F13" s="41">
        <v>1330</v>
      </c>
      <c r="G13" s="43"/>
      <c r="H13" s="44">
        <f t="shared" si="0"/>
        <v>6206</v>
      </c>
      <c r="I13" s="50">
        <v>129.29</v>
      </c>
      <c r="J13" s="49">
        <v>12701</v>
      </c>
      <c r="K13" s="46">
        <f t="shared" si="1"/>
        <v>620.6</v>
      </c>
      <c r="L13" s="46">
        <f t="shared" si="2"/>
        <v>248.24</v>
      </c>
      <c r="M13" s="46">
        <f t="shared" si="3"/>
        <v>496.48</v>
      </c>
      <c r="N13" s="46">
        <f t="shared" si="4"/>
        <v>63.1740603102118</v>
      </c>
      <c r="O13" s="46">
        <f t="shared" si="5"/>
        <v>4777.50593968979</v>
      </c>
      <c r="P13" s="46">
        <f t="shared" si="6"/>
        <v>47.7750593968979</v>
      </c>
    </row>
    <row r="14" ht="29" customHeight="1" spans="1:16">
      <c r="A14" s="43">
        <v>12</v>
      </c>
      <c r="B14" s="45" t="s">
        <v>40</v>
      </c>
      <c r="C14" s="41">
        <v>1050</v>
      </c>
      <c r="D14" s="42">
        <v>1964</v>
      </c>
      <c r="E14" s="41">
        <v>765</v>
      </c>
      <c r="F14" s="41">
        <v>1145</v>
      </c>
      <c r="G14" s="40"/>
      <c r="H14" s="46">
        <f>C14+D14+E14+F14+G14</f>
        <v>4924</v>
      </c>
      <c r="I14" s="50">
        <v>9.47</v>
      </c>
      <c r="J14" s="49">
        <v>10084</v>
      </c>
      <c r="K14" s="46">
        <f>H14*10%</f>
        <v>492.4</v>
      </c>
      <c r="L14" s="46">
        <f>H14*4%</f>
        <v>196.96</v>
      </c>
      <c r="M14" s="46">
        <f>H14*8%</f>
        <v>393.92</v>
      </c>
      <c r="N14" s="46">
        <f>H14*I14/J14</f>
        <v>4.62418484728282</v>
      </c>
      <c r="O14" s="46">
        <f>H14-K14-L14-M14-N14</f>
        <v>3836.09581515272</v>
      </c>
      <c r="P14" s="46">
        <f>IF(O14&lt;=3000,O14*0.5%,IF(AND(O14&gt;3000,O14&lt;=5000),O14*1%,IF(AND(O14&gt;5000,O14&lt;=10000),O14*1.5%)))</f>
        <v>38.3609581515272</v>
      </c>
    </row>
  </sheetData>
  <mergeCells count="1">
    <mergeCell ref="A1:P1"/>
  </mergeCells>
  <pageMargins left="0.236111111111111" right="0.118055555555556" top="1" bottom="1" header="0.511805555555556" footer="0.5118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A1" sqref="A1:P13"/>
    </sheetView>
  </sheetViews>
  <sheetFormatPr defaultColWidth="9" defaultRowHeight="13.5"/>
  <cols>
    <col min="1" max="1" width="5.5" style="14" customWidth="1"/>
    <col min="2" max="2" width="7.96666666666667" style="14" customWidth="1"/>
    <col min="3" max="3" width="12.375" style="14" customWidth="1"/>
    <col min="4" max="4" width="9" style="14"/>
    <col min="5" max="5" width="8.5" style="14" customWidth="1"/>
    <col min="6" max="6" width="9.125" style="14" customWidth="1"/>
    <col min="7" max="7" width="5.5" style="14" customWidth="1"/>
    <col min="8" max="8" width="8" style="14" customWidth="1"/>
    <col min="9" max="9" width="8.75" style="14" customWidth="1"/>
    <col min="10" max="10" width="7.375" style="14" customWidth="1"/>
    <col min="11" max="11" width="8.75" style="14" customWidth="1"/>
    <col min="12" max="12" width="7.875" style="14" customWidth="1"/>
    <col min="13" max="13" width="8.5" style="14" customWidth="1"/>
    <col min="14" max="14" width="13.5" style="14" customWidth="1"/>
    <col min="15" max="15" width="11.875" style="14" customWidth="1"/>
    <col min="16" max="16" width="14.125" style="14" customWidth="1"/>
    <col min="17" max="16384" width="9" style="14"/>
  </cols>
  <sheetData>
    <row r="1" ht="34.5" spans="1:16">
      <c r="A1" s="15" t="s">
        <v>56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9.1" customHeight="1" spans="1:16">
      <c r="A2" s="27" t="s">
        <v>20</v>
      </c>
      <c r="B2" s="17" t="s">
        <v>1</v>
      </c>
      <c r="C2" s="17" t="s">
        <v>2</v>
      </c>
      <c r="D2" s="17" t="s">
        <v>3</v>
      </c>
      <c r="E2" s="17" t="s">
        <v>57</v>
      </c>
      <c r="F2" s="17" t="s">
        <v>44</v>
      </c>
      <c r="G2" s="17" t="s">
        <v>6</v>
      </c>
      <c r="H2" s="31" t="s">
        <v>7</v>
      </c>
      <c r="I2" s="17" t="s">
        <v>8</v>
      </c>
      <c r="J2" s="17" t="s">
        <v>9</v>
      </c>
      <c r="K2" s="47" t="s">
        <v>58</v>
      </c>
      <c r="L2" s="47" t="s">
        <v>59</v>
      </c>
      <c r="M2" s="47" t="s">
        <v>60</v>
      </c>
      <c r="N2" s="47" t="s">
        <v>13</v>
      </c>
      <c r="O2" s="47" t="s">
        <v>14</v>
      </c>
      <c r="P2" s="31" t="s">
        <v>15</v>
      </c>
    </row>
    <row r="3" s="39" customFormat="1" ht="33" customHeight="1" spans="1:16">
      <c r="A3" s="40">
        <v>1</v>
      </c>
      <c r="B3" s="41" t="s">
        <v>28</v>
      </c>
      <c r="C3" s="41">
        <v>1330</v>
      </c>
      <c r="D3" s="42">
        <v>2276</v>
      </c>
      <c r="E3" s="41">
        <v>840</v>
      </c>
      <c r="F3" s="41">
        <v>1260</v>
      </c>
      <c r="G3" s="43"/>
      <c r="H3" s="44">
        <f>C3+D3+E3+F3+G3</f>
        <v>5706</v>
      </c>
      <c r="I3" s="48">
        <v>139.81</v>
      </c>
      <c r="J3" s="49">
        <v>11736</v>
      </c>
      <c r="K3" s="46">
        <f>H3*10%</f>
        <v>570.6</v>
      </c>
      <c r="L3" s="46">
        <f>H3*4%</f>
        <v>228.24</v>
      </c>
      <c r="M3" s="46">
        <f>H3*8%</f>
        <v>456.48</v>
      </c>
      <c r="N3" s="46">
        <f>H3*I3/J3</f>
        <v>67.9751073619632</v>
      </c>
      <c r="O3" s="46">
        <f>H3-K3-L3-M3-N3</f>
        <v>4382.70489263804</v>
      </c>
      <c r="P3" s="46">
        <f>IF(O3&lt;=3000,O3*0.5%,IF(AND(O3&gt;3000,O3&lt;=5000),O3*1%,IF(AND(O3&gt;5000,O3&lt;=10000),O3*1.5%)))</f>
        <v>43.8270489263804</v>
      </c>
    </row>
    <row r="4" s="39" customFormat="1" ht="33" customHeight="1" spans="1:16">
      <c r="A4" s="40">
        <v>2</v>
      </c>
      <c r="B4" s="41" t="s">
        <v>29</v>
      </c>
      <c r="C4" s="41">
        <v>1170</v>
      </c>
      <c r="D4" s="42">
        <v>2162</v>
      </c>
      <c r="E4" s="41">
        <v>790</v>
      </c>
      <c r="F4" s="41">
        <v>1185</v>
      </c>
      <c r="G4" s="43"/>
      <c r="H4" s="44">
        <f>C4+D4+E4+F4+G4</f>
        <v>5307</v>
      </c>
      <c r="I4" s="48">
        <v>106.1</v>
      </c>
      <c r="J4" s="49">
        <v>11402</v>
      </c>
      <c r="K4" s="46">
        <f>H4*10%</f>
        <v>530.7</v>
      </c>
      <c r="L4" s="46">
        <f>H4*4%</f>
        <v>212.28</v>
      </c>
      <c r="M4" s="46">
        <f>H4*8%</f>
        <v>424.56</v>
      </c>
      <c r="N4" s="46">
        <f>H4*I4/J4</f>
        <v>49.3836783020523</v>
      </c>
      <c r="O4" s="46">
        <f>H4-K4-L4-M4-N4</f>
        <v>4090.07632169795</v>
      </c>
      <c r="P4" s="46">
        <f>IF(O4&lt;=3000,O4*0.5%,IF(AND(O4&gt;3000,O4&lt;=5000),O4*1%,IF(AND(O4&gt;5000,O4&lt;=10000),O4*1.5%)))</f>
        <v>40.9007632169795</v>
      </c>
    </row>
    <row r="5" s="39" customFormat="1" ht="33" customHeight="1" spans="1:16">
      <c r="A5" s="40">
        <v>3</v>
      </c>
      <c r="B5" s="41" t="s">
        <v>30</v>
      </c>
      <c r="C5" s="41">
        <v>1050</v>
      </c>
      <c r="D5" s="42">
        <v>2219</v>
      </c>
      <c r="E5" s="41">
        <v>765</v>
      </c>
      <c r="F5" s="41">
        <v>1145</v>
      </c>
      <c r="G5" s="43"/>
      <c r="H5" s="44">
        <f>C5+D5+E5+F5+G5</f>
        <v>5179</v>
      </c>
      <c r="I5" s="48">
        <v>152.07</v>
      </c>
      <c r="J5" s="49">
        <v>11138</v>
      </c>
      <c r="K5" s="46">
        <f>H5*10%</f>
        <v>517.9</v>
      </c>
      <c r="L5" s="46">
        <f>H5*4%</f>
        <v>207.16</v>
      </c>
      <c r="M5" s="46">
        <f>H5*8%</f>
        <v>414.32</v>
      </c>
      <c r="N5" s="46">
        <f>H5*I5/J5</f>
        <v>70.7102289459508</v>
      </c>
      <c r="O5" s="46">
        <f>H5-K5-L5-M5-N5</f>
        <v>3968.90977105405</v>
      </c>
      <c r="P5" s="46">
        <f>IF(O5&lt;=3000,O5*0.5%,IF(AND(O5&gt;3000,O5&lt;=5000),O5*1%,IF(AND(O5&gt;5000,O5&lt;=10000),O5*1.5%)))</f>
        <v>39.6890977105405</v>
      </c>
    </row>
    <row r="6" s="39" customFormat="1" ht="33" customHeight="1" spans="1:16">
      <c r="A6" s="40">
        <v>4</v>
      </c>
      <c r="B6" s="41" t="s">
        <v>31</v>
      </c>
      <c r="C6" s="42">
        <v>1170</v>
      </c>
      <c r="D6" s="42">
        <v>2276</v>
      </c>
      <c r="E6" s="41">
        <v>790</v>
      </c>
      <c r="F6" s="41">
        <v>1185</v>
      </c>
      <c r="G6" s="43"/>
      <c r="H6" s="44">
        <f>C6+D6+E6+F6+G6</f>
        <v>5421</v>
      </c>
      <c r="I6" s="48">
        <v>100.71</v>
      </c>
      <c r="J6" s="49">
        <v>11258</v>
      </c>
      <c r="K6" s="46">
        <f>H6*10%</f>
        <v>542.1</v>
      </c>
      <c r="L6" s="46">
        <f>H6*4%</f>
        <v>216.84</v>
      </c>
      <c r="M6" s="46">
        <f>H6*8%</f>
        <v>433.68</v>
      </c>
      <c r="N6" s="46">
        <f>H6*I6/J6</f>
        <v>48.4943071593533</v>
      </c>
      <c r="O6" s="46">
        <f>H6-K6-L6-M6-N6</f>
        <v>4179.88569284065</v>
      </c>
      <c r="P6" s="46">
        <f>IF(O6&lt;=3000,O6*0.5%,IF(AND(O6&gt;3000,O6&lt;=5000),O6*1%,IF(AND(O6&gt;5000,O6&lt;=10000),O6*1.5%)))</f>
        <v>41.7988569284065</v>
      </c>
    </row>
    <row r="7" s="39" customFormat="1" ht="33" customHeight="1" spans="1:16">
      <c r="A7" s="40">
        <v>5</v>
      </c>
      <c r="B7" s="42" t="s">
        <v>33</v>
      </c>
      <c r="C7" s="42">
        <v>1050</v>
      </c>
      <c r="D7" s="42">
        <v>1823</v>
      </c>
      <c r="E7" s="41">
        <v>765</v>
      </c>
      <c r="F7" s="41">
        <v>1145</v>
      </c>
      <c r="G7" s="43"/>
      <c r="H7" s="44">
        <f t="shared" ref="H7:H17" si="0">C7+D7+E7+F7+G7</f>
        <v>4783</v>
      </c>
      <c r="I7" s="50">
        <v>41.27</v>
      </c>
      <c r="J7" s="49">
        <v>10058</v>
      </c>
      <c r="K7" s="46">
        <f t="shared" ref="K7:K18" si="1">H7*10%</f>
        <v>478.3</v>
      </c>
      <c r="L7" s="46">
        <f t="shared" ref="L7:L18" si="2">H7*4%</f>
        <v>191.32</v>
      </c>
      <c r="M7" s="46">
        <f t="shared" ref="M7:M18" si="3">H7*8%</f>
        <v>382.64</v>
      </c>
      <c r="N7" s="46">
        <f t="shared" ref="N7:N18" si="4">H7*I7/J7</f>
        <v>19.6256124478027</v>
      </c>
      <c r="O7" s="46">
        <f t="shared" ref="O7:O18" si="5">H7-K7-L7-M7-N7</f>
        <v>3711.1143875522</v>
      </c>
      <c r="P7" s="46">
        <f t="shared" ref="P7:P17" si="6">IF(O7&lt;=3000,O7*0.5%,IF(AND(O7&gt;3000,O7&lt;=5000),O7*1%,IF(AND(O7&gt;5000,O7&lt;=10000),O7*1.5%)))</f>
        <v>37.111143875522</v>
      </c>
    </row>
    <row r="8" s="39" customFormat="1" ht="33" customHeight="1" spans="1:16">
      <c r="A8" s="40">
        <v>6</v>
      </c>
      <c r="B8" s="42" t="s">
        <v>34</v>
      </c>
      <c r="C8" s="42">
        <v>1170</v>
      </c>
      <c r="D8" s="42">
        <v>2276</v>
      </c>
      <c r="E8" s="41">
        <v>790</v>
      </c>
      <c r="F8" s="41">
        <v>1185</v>
      </c>
      <c r="G8" s="43"/>
      <c r="H8" s="44">
        <f t="shared" si="0"/>
        <v>5421</v>
      </c>
      <c r="I8" s="50">
        <v>97.67</v>
      </c>
      <c r="J8" s="49">
        <v>11159</v>
      </c>
      <c r="K8" s="46">
        <f t="shared" si="1"/>
        <v>542.1</v>
      </c>
      <c r="L8" s="46">
        <f t="shared" si="2"/>
        <v>216.84</v>
      </c>
      <c r="M8" s="46">
        <f t="shared" si="3"/>
        <v>433.68</v>
      </c>
      <c r="N8" s="46">
        <f t="shared" si="4"/>
        <v>47.4477166412761</v>
      </c>
      <c r="O8" s="46">
        <f t="shared" si="5"/>
        <v>4180.93228335872</v>
      </c>
      <c r="P8" s="46">
        <f t="shared" si="6"/>
        <v>41.8093228335872</v>
      </c>
    </row>
    <row r="9" s="39" customFormat="1" ht="33" customHeight="1" spans="1:16">
      <c r="A9" s="40">
        <v>7</v>
      </c>
      <c r="B9" s="42" t="s">
        <v>35</v>
      </c>
      <c r="C9" s="41">
        <v>1050</v>
      </c>
      <c r="D9" s="42">
        <v>1870</v>
      </c>
      <c r="E9" s="41">
        <v>765</v>
      </c>
      <c r="F9" s="41">
        <v>1145</v>
      </c>
      <c r="G9" s="43"/>
      <c r="H9" s="44">
        <f t="shared" si="0"/>
        <v>4830</v>
      </c>
      <c r="I9" s="50">
        <v>16.06</v>
      </c>
      <c r="J9" s="49">
        <v>10720</v>
      </c>
      <c r="K9" s="46">
        <f t="shared" si="1"/>
        <v>483</v>
      </c>
      <c r="L9" s="46">
        <f t="shared" si="2"/>
        <v>193.2</v>
      </c>
      <c r="M9" s="46">
        <f t="shared" si="3"/>
        <v>386.4</v>
      </c>
      <c r="N9" s="46">
        <f t="shared" si="4"/>
        <v>7.23598880597015</v>
      </c>
      <c r="O9" s="46">
        <f t="shared" si="5"/>
        <v>3760.16401119403</v>
      </c>
      <c r="P9" s="46">
        <f t="shared" si="6"/>
        <v>37.6016401119403</v>
      </c>
    </row>
    <row r="10" s="39" customFormat="1" ht="33" customHeight="1" spans="1:16">
      <c r="A10" s="40">
        <v>8</v>
      </c>
      <c r="B10" s="42" t="s">
        <v>36</v>
      </c>
      <c r="C10" s="41">
        <v>940</v>
      </c>
      <c r="D10" s="42">
        <v>1544</v>
      </c>
      <c r="E10" s="41">
        <v>740</v>
      </c>
      <c r="F10" s="41">
        <v>1105</v>
      </c>
      <c r="G10" s="43"/>
      <c r="H10" s="44">
        <f t="shared" si="0"/>
        <v>4329</v>
      </c>
      <c r="I10" s="50">
        <v>146.55</v>
      </c>
      <c r="J10" s="49">
        <v>9561</v>
      </c>
      <c r="K10" s="46">
        <f t="shared" si="1"/>
        <v>432.9</v>
      </c>
      <c r="L10" s="46">
        <f t="shared" si="2"/>
        <v>173.16</v>
      </c>
      <c r="M10" s="46">
        <f t="shared" si="3"/>
        <v>346.32</v>
      </c>
      <c r="N10" s="46">
        <f t="shared" si="4"/>
        <v>66.3544556008786</v>
      </c>
      <c r="O10" s="46">
        <f t="shared" si="5"/>
        <v>3310.26554439912</v>
      </c>
      <c r="P10" s="46">
        <f t="shared" si="6"/>
        <v>33.1026554439912</v>
      </c>
    </row>
    <row r="11" s="39" customFormat="1" ht="33" customHeight="1" spans="1:16">
      <c r="A11" s="40">
        <v>9</v>
      </c>
      <c r="B11" s="42" t="s">
        <v>37</v>
      </c>
      <c r="C11" s="41">
        <v>940</v>
      </c>
      <c r="D11" s="42">
        <v>1618</v>
      </c>
      <c r="E11" s="41">
        <v>740</v>
      </c>
      <c r="F11" s="41">
        <v>1105</v>
      </c>
      <c r="G11" s="43"/>
      <c r="H11" s="44">
        <f t="shared" si="0"/>
        <v>4403</v>
      </c>
      <c r="I11" s="50">
        <v>0</v>
      </c>
      <c r="J11" s="49">
        <v>9953</v>
      </c>
      <c r="K11" s="46">
        <f t="shared" si="1"/>
        <v>440.3</v>
      </c>
      <c r="L11" s="46">
        <f t="shared" si="2"/>
        <v>176.12</v>
      </c>
      <c r="M11" s="46">
        <f t="shared" si="3"/>
        <v>352.24</v>
      </c>
      <c r="N11" s="46">
        <f t="shared" si="4"/>
        <v>0</v>
      </c>
      <c r="O11" s="46">
        <f t="shared" si="5"/>
        <v>3434.34</v>
      </c>
      <c r="P11" s="46">
        <f t="shared" si="6"/>
        <v>34.3434</v>
      </c>
    </row>
    <row r="12" s="39" customFormat="1" ht="33" customHeight="1" spans="1:16">
      <c r="A12" s="40">
        <v>10</v>
      </c>
      <c r="B12" s="42" t="s">
        <v>38</v>
      </c>
      <c r="C12" s="41">
        <v>1630</v>
      </c>
      <c r="D12" s="42">
        <v>2361</v>
      </c>
      <c r="E12" s="41">
        <v>885</v>
      </c>
      <c r="F12" s="41">
        <v>1330</v>
      </c>
      <c r="G12" s="43"/>
      <c r="H12" s="44">
        <f t="shared" si="0"/>
        <v>6206</v>
      </c>
      <c r="I12" s="50">
        <v>228.7</v>
      </c>
      <c r="J12" s="49">
        <v>12701</v>
      </c>
      <c r="K12" s="46">
        <f t="shared" si="1"/>
        <v>620.6</v>
      </c>
      <c r="L12" s="46">
        <f t="shared" si="2"/>
        <v>248.24</v>
      </c>
      <c r="M12" s="46">
        <f t="shared" si="3"/>
        <v>496.48</v>
      </c>
      <c r="N12" s="46">
        <f t="shared" si="4"/>
        <v>111.748067081332</v>
      </c>
      <c r="O12" s="46">
        <f t="shared" si="5"/>
        <v>4728.93193291867</v>
      </c>
      <c r="P12" s="46">
        <f t="shared" si="6"/>
        <v>47.2893193291867</v>
      </c>
    </row>
    <row r="13" s="39" customFormat="1" ht="33" customHeight="1" spans="1:16">
      <c r="A13" s="40">
        <v>11</v>
      </c>
      <c r="B13" s="45" t="s">
        <v>40</v>
      </c>
      <c r="C13" s="41">
        <v>1050</v>
      </c>
      <c r="D13" s="42">
        <v>1964</v>
      </c>
      <c r="E13" s="41">
        <v>765</v>
      </c>
      <c r="F13" s="41">
        <v>1145</v>
      </c>
      <c r="G13" s="40"/>
      <c r="H13" s="46">
        <f>C13+D13+E13+F13+G13</f>
        <v>4924</v>
      </c>
      <c r="I13" s="50">
        <v>24.12</v>
      </c>
      <c r="J13" s="49">
        <v>10084</v>
      </c>
      <c r="K13" s="46">
        <f>H13*10%</f>
        <v>492.4</v>
      </c>
      <c r="L13" s="46">
        <f>H13*4%</f>
        <v>196.96</v>
      </c>
      <c r="M13" s="46">
        <f>H13*8%</f>
        <v>393.92</v>
      </c>
      <c r="N13" s="46">
        <f>H13*I13/J13</f>
        <v>11.7777548591829</v>
      </c>
      <c r="O13" s="46">
        <f>H13-K13-L13-M13-N13</f>
        <v>3828.94224514082</v>
      </c>
      <c r="P13" s="46">
        <f>IF(O13&lt;=3000,O13*0.5%,IF(AND(O13&gt;3000,O13&lt;=5000),O13*1%,IF(AND(O13&gt;5000,O13&lt;=10000),O13*1.5%)))</f>
        <v>38.2894224514082</v>
      </c>
    </row>
  </sheetData>
  <mergeCells count="1">
    <mergeCell ref="A1:P1"/>
  </mergeCells>
  <pageMargins left="0.156944444444444" right="0.156944444444444" top="1" bottom="1" header="0.511805555555556" footer="0.5118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workbookViewId="0">
      <selection activeCell="D25" sqref="D25"/>
    </sheetView>
  </sheetViews>
  <sheetFormatPr defaultColWidth="9" defaultRowHeight="13.5"/>
  <cols>
    <col min="1" max="1" width="9" style="14"/>
    <col min="2" max="2" width="12.75" style="14" customWidth="1"/>
    <col min="3" max="3" width="9" style="14"/>
    <col min="4" max="5" width="12.25" style="14" customWidth="1"/>
    <col min="6" max="6" width="10.25" style="14" customWidth="1"/>
    <col min="7" max="7" width="9" style="14"/>
    <col min="8" max="8" width="12.625" style="14" customWidth="1"/>
    <col min="9" max="9" width="9" style="14"/>
    <col min="10" max="10" width="13.75" style="14" customWidth="1"/>
    <col min="11" max="11" width="11.25" style="14" customWidth="1"/>
    <col min="12" max="12" width="13" style="14" customWidth="1"/>
    <col min="13" max="13" width="15.125" style="14" customWidth="1"/>
    <col min="14" max="14" width="12.625" style="14" customWidth="1"/>
    <col min="15" max="15" width="14.125" style="14" customWidth="1"/>
    <col min="16" max="16384" width="9" style="14"/>
  </cols>
  <sheetData>
    <row r="1" ht="34.5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29.1" customHeight="1" spans="1:15">
      <c r="A2" s="16" t="s">
        <v>1</v>
      </c>
      <c r="B2" s="17" t="s">
        <v>2</v>
      </c>
      <c r="C2" s="17" t="s">
        <v>3</v>
      </c>
      <c r="D2" s="16" t="s">
        <v>4</v>
      </c>
      <c r="E2" s="16" t="s">
        <v>5</v>
      </c>
      <c r="F2" s="17" t="s">
        <v>6</v>
      </c>
      <c r="G2" s="18" t="s">
        <v>7</v>
      </c>
      <c r="H2" s="16" t="s">
        <v>8</v>
      </c>
      <c r="I2" s="16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1" t="s">
        <v>15</v>
      </c>
    </row>
    <row r="3" spans="1:15">
      <c r="A3" s="19" t="s">
        <v>26</v>
      </c>
      <c r="B3" s="20">
        <v>1510</v>
      </c>
      <c r="C3" s="21">
        <v>3335</v>
      </c>
      <c r="D3" s="20">
        <v>885</v>
      </c>
      <c r="E3" s="20">
        <v>1330</v>
      </c>
      <c r="F3" s="34"/>
      <c r="G3" s="35">
        <f>B3+C3+D3+E3+F3</f>
        <v>7060</v>
      </c>
      <c r="H3" s="24">
        <v>292.44</v>
      </c>
      <c r="I3" s="34">
        <v>14856</v>
      </c>
      <c r="J3" s="37">
        <f>G3*10%</f>
        <v>706</v>
      </c>
      <c r="K3" s="37">
        <f>G3*4%</f>
        <v>282.4</v>
      </c>
      <c r="L3" s="37">
        <f>G3*10%</f>
        <v>706</v>
      </c>
      <c r="M3" s="37">
        <f>G3*H3/I3</f>
        <v>138.975928917609</v>
      </c>
      <c r="N3" s="37">
        <f>G3-J3-K3-L3-M3</f>
        <v>5226.62407108239</v>
      </c>
      <c r="O3" s="37">
        <f>IF(N3&lt;Q1=3000,N3*0.5%,IF(AND(N3&gt;3000,N3&lt;=5000),N3*1%,IF(AND(N3&gt;5000,N3&lt;=10000),N3*1.5%)))</f>
        <v>78.3993610662359</v>
      </c>
    </row>
    <row r="4" spans="1:15">
      <c r="A4" s="19" t="s">
        <v>27</v>
      </c>
      <c r="B4" s="20">
        <v>1730</v>
      </c>
      <c r="C4" s="21">
        <v>3110</v>
      </c>
      <c r="D4" s="20">
        <v>960</v>
      </c>
      <c r="E4" s="20">
        <v>1440</v>
      </c>
      <c r="F4" s="34"/>
      <c r="G4" s="35">
        <f t="shared" ref="G4:G26" si="0">B4+C4+D4+E4+F4</f>
        <v>7240</v>
      </c>
      <c r="H4" s="24">
        <v>562.71</v>
      </c>
      <c r="I4" s="34">
        <v>14807</v>
      </c>
      <c r="J4" s="37">
        <f t="shared" ref="J4:J27" si="1">G4*10%</f>
        <v>724</v>
      </c>
      <c r="K4" s="37">
        <f t="shared" ref="K4:K27" si="2">G4*4%</f>
        <v>289.6</v>
      </c>
      <c r="L4" s="37">
        <f>G4*8%</f>
        <v>579.2</v>
      </c>
      <c r="M4" s="37">
        <f t="shared" ref="M4:M27" si="3">G4*H4/I4</f>
        <v>275.141514148713</v>
      </c>
      <c r="N4" s="37">
        <f t="shared" ref="N4:N27" si="4">G4-J4-K4-L4-M4</f>
        <v>5372.05848585129</v>
      </c>
      <c r="O4" s="37">
        <f>IF(N4&lt;=3000,N4*0.5%,IF(AND(N4&gt;3000,N4&lt;=5000),N4*1%,IF(AND(N4&gt;5000,N4&lt;=10000),N4*1.5%)))</f>
        <v>80.5808772877693</v>
      </c>
    </row>
    <row r="5" spans="1:15">
      <c r="A5" s="19" t="s">
        <v>28</v>
      </c>
      <c r="B5" s="20">
        <v>1330</v>
      </c>
      <c r="C5" s="21">
        <v>2276</v>
      </c>
      <c r="D5" s="20">
        <v>840</v>
      </c>
      <c r="E5" s="20">
        <v>1260</v>
      </c>
      <c r="F5" s="34"/>
      <c r="G5" s="35">
        <f t="shared" si="0"/>
        <v>5706</v>
      </c>
      <c r="H5" s="24">
        <v>200.43</v>
      </c>
      <c r="I5" s="34">
        <v>11712</v>
      </c>
      <c r="J5" s="37">
        <f t="shared" si="1"/>
        <v>570.6</v>
      </c>
      <c r="K5" s="37">
        <f t="shared" si="2"/>
        <v>228.24</v>
      </c>
      <c r="L5" s="37">
        <f t="shared" ref="L5:L27" si="5">G5*8%</f>
        <v>456.48</v>
      </c>
      <c r="M5" s="37">
        <f t="shared" si="3"/>
        <v>97.6480174180328</v>
      </c>
      <c r="N5" s="37">
        <f t="shared" si="4"/>
        <v>4353.03198258197</v>
      </c>
      <c r="O5" s="37">
        <f t="shared" ref="O5:O27" si="6">IF(N5&lt;=3000,N5*0.5%,IF(AND(N5&gt;3000,N5&lt;=5000),N5*1%,IF(AND(N5&gt;5000,N5&lt;=10000),N5*1.5%)))</f>
        <v>43.5303198258197</v>
      </c>
    </row>
    <row r="6" spans="1:15">
      <c r="A6" s="19" t="s">
        <v>29</v>
      </c>
      <c r="B6" s="20">
        <v>1170</v>
      </c>
      <c r="C6" s="21">
        <v>2162</v>
      </c>
      <c r="D6" s="20">
        <v>790</v>
      </c>
      <c r="E6" s="20">
        <v>1185</v>
      </c>
      <c r="F6" s="34"/>
      <c r="G6" s="35">
        <f t="shared" si="0"/>
        <v>5307</v>
      </c>
      <c r="H6" s="24">
        <v>0</v>
      </c>
      <c r="I6" s="34">
        <v>11377</v>
      </c>
      <c r="J6" s="37">
        <f t="shared" si="1"/>
        <v>530.7</v>
      </c>
      <c r="K6" s="37">
        <f t="shared" si="2"/>
        <v>212.28</v>
      </c>
      <c r="L6" s="37">
        <f t="shared" si="5"/>
        <v>424.56</v>
      </c>
      <c r="M6" s="37">
        <f t="shared" si="3"/>
        <v>0</v>
      </c>
      <c r="N6" s="37">
        <f t="shared" si="4"/>
        <v>4139.46</v>
      </c>
      <c r="O6" s="37">
        <f t="shared" si="6"/>
        <v>41.3946</v>
      </c>
    </row>
    <row r="7" spans="1:15">
      <c r="A7" s="19" t="s">
        <v>30</v>
      </c>
      <c r="B7" s="20">
        <v>1050</v>
      </c>
      <c r="C7" s="21">
        <v>2219</v>
      </c>
      <c r="D7" s="20">
        <v>765</v>
      </c>
      <c r="E7" s="20">
        <v>1145</v>
      </c>
      <c r="F7" s="34"/>
      <c r="G7" s="35">
        <f t="shared" si="0"/>
        <v>5179</v>
      </c>
      <c r="H7" s="24">
        <v>204.07</v>
      </c>
      <c r="I7" s="34">
        <v>11042</v>
      </c>
      <c r="J7" s="37">
        <f t="shared" si="1"/>
        <v>517.9</v>
      </c>
      <c r="K7" s="37">
        <f t="shared" si="2"/>
        <v>207.16</v>
      </c>
      <c r="L7" s="37">
        <f t="shared" si="5"/>
        <v>414.32</v>
      </c>
      <c r="M7" s="37">
        <f t="shared" si="3"/>
        <v>95.7144113385256</v>
      </c>
      <c r="N7" s="37">
        <f t="shared" si="4"/>
        <v>3943.90558866147</v>
      </c>
      <c r="O7" s="37">
        <f t="shared" si="6"/>
        <v>39.4390558866147</v>
      </c>
    </row>
    <row r="8" spans="1:15">
      <c r="A8" s="19" t="s">
        <v>31</v>
      </c>
      <c r="B8" s="25">
        <v>1170</v>
      </c>
      <c r="C8" s="21">
        <v>2219</v>
      </c>
      <c r="D8" s="20">
        <v>790</v>
      </c>
      <c r="E8" s="20">
        <v>1185</v>
      </c>
      <c r="F8" s="34"/>
      <c r="G8" s="35">
        <f t="shared" si="0"/>
        <v>5364</v>
      </c>
      <c r="H8" s="24">
        <v>155.79</v>
      </c>
      <c r="I8" s="34">
        <v>11139</v>
      </c>
      <c r="J8" s="37">
        <f t="shared" si="1"/>
        <v>536.4</v>
      </c>
      <c r="K8" s="37">
        <f t="shared" si="2"/>
        <v>214.56</v>
      </c>
      <c r="L8" s="37">
        <f t="shared" si="5"/>
        <v>429.12</v>
      </c>
      <c r="M8" s="37">
        <f t="shared" si="3"/>
        <v>75.0208779962295</v>
      </c>
      <c r="N8" s="37">
        <f t="shared" si="4"/>
        <v>4108.89912200377</v>
      </c>
      <c r="O8" s="37">
        <f t="shared" si="6"/>
        <v>41.0889912200377</v>
      </c>
    </row>
    <row r="9" spans="1:15">
      <c r="A9" s="19" t="s">
        <v>61</v>
      </c>
      <c r="B9" s="25">
        <v>1050</v>
      </c>
      <c r="C9" s="21">
        <v>2152</v>
      </c>
      <c r="D9" s="20">
        <v>765</v>
      </c>
      <c r="E9" s="20">
        <v>1145</v>
      </c>
      <c r="F9" s="34"/>
      <c r="G9" s="35">
        <f t="shared" si="0"/>
        <v>5112</v>
      </c>
      <c r="H9" s="26">
        <v>224.23</v>
      </c>
      <c r="I9" s="34">
        <v>10620</v>
      </c>
      <c r="J9" s="37">
        <f t="shared" si="1"/>
        <v>511.2</v>
      </c>
      <c r="K9" s="37">
        <f t="shared" si="2"/>
        <v>204.48</v>
      </c>
      <c r="L9" s="37">
        <f t="shared" si="5"/>
        <v>408.96</v>
      </c>
      <c r="M9" s="37">
        <f t="shared" si="3"/>
        <v>107.934440677966</v>
      </c>
      <c r="N9" s="37">
        <f t="shared" si="4"/>
        <v>3879.42555932203</v>
      </c>
      <c r="O9" s="37">
        <f t="shared" si="6"/>
        <v>38.7942555932203</v>
      </c>
    </row>
    <row r="10" spans="1:19">
      <c r="A10" s="19" t="s">
        <v>41</v>
      </c>
      <c r="B10" s="25">
        <v>1170</v>
      </c>
      <c r="C10" s="21">
        <v>2011</v>
      </c>
      <c r="D10" s="20">
        <v>790</v>
      </c>
      <c r="E10" s="20">
        <v>1185</v>
      </c>
      <c r="F10" s="34"/>
      <c r="G10" s="35">
        <f t="shared" si="0"/>
        <v>5156</v>
      </c>
      <c r="H10" s="26">
        <v>18.51</v>
      </c>
      <c r="I10" s="34">
        <v>10582</v>
      </c>
      <c r="J10" s="37">
        <f t="shared" si="1"/>
        <v>515.6</v>
      </c>
      <c r="K10" s="37">
        <f t="shared" si="2"/>
        <v>206.24</v>
      </c>
      <c r="L10" s="37">
        <f t="shared" si="5"/>
        <v>412.48</v>
      </c>
      <c r="M10" s="37">
        <f t="shared" si="3"/>
        <v>9.01885843885844</v>
      </c>
      <c r="N10" s="37">
        <f t="shared" si="4"/>
        <v>4012.66114156114</v>
      </c>
      <c r="O10" s="37">
        <f t="shared" si="6"/>
        <v>40.1266114156114</v>
      </c>
      <c r="S10" s="38"/>
    </row>
    <row r="11" spans="1:15">
      <c r="A11" s="19" t="s">
        <v>32</v>
      </c>
      <c r="B11" s="25">
        <v>1330</v>
      </c>
      <c r="C11" s="21">
        <v>2323</v>
      </c>
      <c r="D11" s="20">
        <v>840</v>
      </c>
      <c r="E11" s="20">
        <v>1260</v>
      </c>
      <c r="F11" s="34"/>
      <c r="G11" s="35">
        <f t="shared" si="0"/>
        <v>5753</v>
      </c>
      <c r="H11" s="26">
        <v>257.42</v>
      </c>
      <c r="I11" s="34">
        <v>12003</v>
      </c>
      <c r="J11" s="37">
        <f t="shared" si="1"/>
        <v>575.3</v>
      </c>
      <c r="K11" s="37">
        <f t="shared" si="2"/>
        <v>230.12</v>
      </c>
      <c r="L11" s="37">
        <f t="shared" si="5"/>
        <v>460.24</v>
      </c>
      <c r="M11" s="37">
        <f t="shared" si="3"/>
        <v>123.380593185037</v>
      </c>
      <c r="N11" s="37">
        <f t="shared" si="4"/>
        <v>4363.95940681496</v>
      </c>
      <c r="O11" s="37">
        <f t="shared" si="6"/>
        <v>43.6395940681496</v>
      </c>
    </row>
    <row r="12" spans="1:15">
      <c r="A12" s="21" t="s">
        <v>62</v>
      </c>
      <c r="B12" s="20">
        <v>940</v>
      </c>
      <c r="C12" s="21">
        <v>1544</v>
      </c>
      <c r="D12" s="20">
        <v>740</v>
      </c>
      <c r="E12" s="20">
        <v>1105</v>
      </c>
      <c r="F12" s="34"/>
      <c r="G12" s="35">
        <f t="shared" si="0"/>
        <v>4329</v>
      </c>
      <c r="H12" s="26">
        <v>199.55</v>
      </c>
      <c r="I12" s="34">
        <v>9488</v>
      </c>
      <c r="J12" s="37">
        <f t="shared" si="1"/>
        <v>432.9</v>
      </c>
      <c r="K12" s="37">
        <f t="shared" si="2"/>
        <v>173.16</v>
      </c>
      <c r="L12" s="37">
        <f t="shared" si="5"/>
        <v>346.32</v>
      </c>
      <c r="M12" s="37">
        <f t="shared" si="3"/>
        <v>91.046790682968</v>
      </c>
      <c r="N12" s="37">
        <f t="shared" si="4"/>
        <v>3285.57320931703</v>
      </c>
      <c r="O12" s="37">
        <f t="shared" si="6"/>
        <v>32.8557320931703</v>
      </c>
    </row>
    <row r="13" spans="1:15">
      <c r="A13" s="21" t="s">
        <v>33</v>
      </c>
      <c r="B13" s="25">
        <v>1050</v>
      </c>
      <c r="C13" s="21">
        <v>1739</v>
      </c>
      <c r="D13" s="20">
        <v>765</v>
      </c>
      <c r="E13" s="20">
        <v>1145</v>
      </c>
      <c r="F13" s="34"/>
      <c r="G13" s="35">
        <f t="shared" si="0"/>
        <v>4699</v>
      </c>
      <c r="H13" s="26">
        <v>181.73</v>
      </c>
      <c r="I13" s="34">
        <v>11123</v>
      </c>
      <c r="J13" s="37">
        <f t="shared" si="1"/>
        <v>469.9</v>
      </c>
      <c r="K13" s="37">
        <f t="shared" si="2"/>
        <v>187.96</v>
      </c>
      <c r="L13" s="37">
        <f t="shared" si="5"/>
        <v>375.92</v>
      </c>
      <c r="M13" s="37">
        <f t="shared" si="3"/>
        <v>76.7732868830351</v>
      </c>
      <c r="N13" s="37">
        <f t="shared" si="4"/>
        <v>3588.44671311696</v>
      </c>
      <c r="O13" s="37">
        <f t="shared" si="6"/>
        <v>35.8844671311697</v>
      </c>
    </row>
    <row r="14" spans="1:15">
      <c r="A14" s="21" t="s">
        <v>34</v>
      </c>
      <c r="B14" s="25">
        <v>1170</v>
      </c>
      <c r="C14" s="21">
        <v>2219</v>
      </c>
      <c r="D14" s="20">
        <v>790</v>
      </c>
      <c r="E14" s="20">
        <v>1185</v>
      </c>
      <c r="F14" s="34"/>
      <c r="G14" s="35">
        <f t="shared" si="0"/>
        <v>5364</v>
      </c>
      <c r="H14" s="26">
        <v>193.16</v>
      </c>
      <c r="I14" s="34">
        <v>11111</v>
      </c>
      <c r="J14" s="37">
        <f t="shared" si="1"/>
        <v>536.4</v>
      </c>
      <c r="K14" s="37">
        <f t="shared" si="2"/>
        <v>214.56</v>
      </c>
      <c r="L14" s="37">
        <f t="shared" si="5"/>
        <v>429.12</v>
      </c>
      <c r="M14" s="37">
        <f t="shared" si="3"/>
        <v>93.2508541085411</v>
      </c>
      <c r="N14" s="37">
        <f t="shared" si="4"/>
        <v>4090.66914589146</v>
      </c>
      <c r="O14" s="37">
        <f t="shared" si="6"/>
        <v>40.9066914589146</v>
      </c>
    </row>
    <row r="15" spans="1:15">
      <c r="A15" s="21" t="s">
        <v>63</v>
      </c>
      <c r="B15" s="20">
        <v>1510</v>
      </c>
      <c r="C15" s="21">
        <v>2822</v>
      </c>
      <c r="D15" s="20">
        <v>885</v>
      </c>
      <c r="E15" s="20">
        <v>1330</v>
      </c>
      <c r="F15" s="34"/>
      <c r="G15" s="35">
        <f t="shared" si="0"/>
        <v>6547</v>
      </c>
      <c r="H15" s="26">
        <v>1067.07</v>
      </c>
      <c r="I15" s="34">
        <v>16896</v>
      </c>
      <c r="J15" s="37">
        <f t="shared" si="1"/>
        <v>654.7</v>
      </c>
      <c r="K15" s="37">
        <f t="shared" si="2"/>
        <v>261.88</v>
      </c>
      <c r="L15" s="37">
        <f t="shared" si="5"/>
        <v>523.76</v>
      </c>
      <c r="M15" s="37">
        <f t="shared" si="3"/>
        <v>413.476993963068</v>
      </c>
      <c r="N15" s="37">
        <f t="shared" si="4"/>
        <v>4693.18300603693</v>
      </c>
      <c r="O15" s="37">
        <f t="shared" si="6"/>
        <v>46.9318300603693</v>
      </c>
    </row>
    <row r="16" spans="1:15">
      <c r="A16" s="21" t="s">
        <v>35</v>
      </c>
      <c r="B16" s="20">
        <v>1050</v>
      </c>
      <c r="C16" s="21">
        <v>1739</v>
      </c>
      <c r="D16" s="20">
        <v>765</v>
      </c>
      <c r="E16" s="20">
        <v>1145</v>
      </c>
      <c r="F16" s="34"/>
      <c r="G16" s="35">
        <f t="shared" si="0"/>
        <v>4699</v>
      </c>
      <c r="H16" s="26">
        <v>0</v>
      </c>
      <c r="I16" s="34">
        <v>10520</v>
      </c>
      <c r="J16" s="37">
        <f t="shared" si="1"/>
        <v>469.9</v>
      </c>
      <c r="K16" s="37">
        <f t="shared" si="2"/>
        <v>187.96</v>
      </c>
      <c r="L16" s="37">
        <f t="shared" si="5"/>
        <v>375.92</v>
      </c>
      <c r="M16" s="37">
        <f t="shared" si="3"/>
        <v>0</v>
      </c>
      <c r="N16" s="37">
        <f t="shared" si="4"/>
        <v>3665.22</v>
      </c>
      <c r="O16" s="37">
        <f t="shared" si="6"/>
        <v>36.6522</v>
      </c>
    </row>
    <row r="17" spans="1:15">
      <c r="A17" s="21" t="s">
        <v>36</v>
      </c>
      <c r="B17" s="20">
        <v>780</v>
      </c>
      <c r="C17" s="21">
        <v>1575</v>
      </c>
      <c r="D17" s="20">
        <v>695</v>
      </c>
      <c r="E17" s="20">
        <v>1040</v>
      </c>
      <c r="F17" s="34"/>
      <c r="G17" s="35">
        <f t="shared" si="0"/>
        <v>4090</v>
      </c>
      <c r="H17" s="26">
        <v>180.77</v>
      </c>
      <c r="I17" s="34">
        <v>8789</v>
      </c>
      <c r="J17" s="37">
        <f t="shared" si="1"/>
        <v>409</v>
      </c>
      <c r="K17" s="37">
        <f t="shared" si="2"/>
        <v>163.6</v>
      </c>
      <c r="L17" s="37">
        <f t="shared" si="5"/>
        <v>327.2</v>
      </c>
      <c r="M17" s="37">
        <f t="shared" si="3"/>
        <v>84.1221185572875</v>
      </c>
      <c r="N17" s="37">
        <f t="shared" si="4"/>
        <v>3106.07788144271</v>
      </c>
      <c r="O17" s="37">
        <f t="shared" si="6"/>
        <v>31.0607788144271</v>
      </c>
    </row>
    <row r="18" spans="1:15">
      <c r="A18" s="21" t="s">
        <v>37</v>
      </c>
      <c r="B18" s="20">
        <v>940</v>
      </c>
      <c r="C18" s="21">
        <v>1544</v>
      </c>
      <c r="D18" s="20">
        <v>740</v>
      </c>
      <c r="E18" s="20">
        <v>1105</v>
      </c>
      <c r="F18" s="34"/>
      <c r="G18" s="35">
        <f t="shared" si="0"/>
        <v>4329</v>
      </c>
      <c r="H18" s="26">
        <v>0</v>
      </c>
      <c r="I18" s="34">
        <v>9845</v>
      </c>
      <c r="J18" s="37">
        <f t="shared" si="1"/>
        <v>432.9</v>
      </c>
      <c r="K18" s="37">
        <f t="shared" si="2"/>
        <v>173.16</v>
      </c>
      <c r="L18" s="37">
        <f t="shared" si="5"/>
        <v>346.32</v>
      </c>
      <c r="M18" s="37">
        <f t="shared" si="3"/>
        <v>0</v>
      </c>
      <c r="N18" s="37">
        <f t="shared" si="4"/>
        <v>3376.62</v>
      </c>
      <c r="O18" s="37">
        <f t="shared" si="6"/>
        <v>33.7662</v>
      </c>
    </row>
    <row r="19" spans="1:15">
      <c r="A19" s="21" t="s">
        <v>64</v>
      </c>
      <c r="B19" s="20">
        <v>1170</v>
      </c>
      <c r="C19" s="21">
        <v>2162</v>
      </c>
      <c r="D19" s="20">
        <v>790</v>
      </c>
      <c r="E19" s="20">
        <v>1185</v>
      </c>
      <c r="F19" s="34"/>
      <c r="G19" s="35">
        <f t="shared" si="0"/>
        <v>5307</v>
      </c>
      <c r="H19" s="26">
        <v>208.9</v>
      </c>
      <c r="I19" s="34">
        <v>11195</v>
      </c>
      <c r="J19" s="37">
        <f t="shared" si="1"/>
        <v>530.7</v>
      </c>
      <c r="K19" s="37">
        <f t="shared" si="2"/>
        <v>212.28</v>
      </c>
      <c r="L19" s="37">
        <f t="shared" si="5"/>
        <v>424.56</v>
      </c>
      <c r="M19" s="37">
        <f t="shared" si="3"/>
        <v>99.0292362661903</v>
      </c>
      <c r="N19" s="37">
        <f t="shared" si="4"/>
        <v>4040.43076373381</v>
      </c>
      <c r="O19" s="37">
        <f t="shared" si="6"/>
        <v>40.4043076373381</v>
      </c>
    </row>
    <row r="20" spans="1:15">
      <c r="A20" s="21" t="s">
        <v>38</v>
      </c>
      <c r="B20" s="20">
        <v>1630</v>
      </c>
      <c r="C20" s="21">
        <v>2323</v>
      </c>
      <c r="D20" s="20">
        <v>885</v>
      </c>
      <c r="E20" s="20">
        <v>1330</v>
      </c>
      <c r="F20" s="34"/>
      <c r="G20" s="35">
        <f t="shared" si="0"/>
        <v>6168</v>
      </c>
      <c r="H20" s="26">
        <v>242.07</v>
      </c>
      <c r="I20" s="34">
        <v>12567</v>
      </c>
      <c r="J20" s="37">
        <f t="shared" si="1"/>
        <v>616.8</v>
      </c>
      <c r="K20" s="37">
        <f t="shared" si="2"/>
        <v>246.72</v>
      </c>
      <c r="L20" s="37">
        <f t="shared" si="5"/>
        <v>493.44</v>
      </c>
      <c r="M20" s="37">
        <f t="shared" si="3"/>
        <v>118.81019813798</v>
      </c>
      <c r="N20" s="37">
        <f t="shared" si="4"/>
        <v>4692.22980186202</v>
      </c>
      <c r="O20" s="37">
        <f t="shared" si="6"/>
        <v>46.9222980186202</v>
      </c>
    </row>
    <row r="21" spans="1:15">
      <c r="A21" s="21" t="s">
        <v>65</v>
      </c>
      <c r="B21" s="20">
        <v>1330</v>
      </c>
      <c r="C21" s="21">
        <v>2897</v>
      </c>
      <c r="D21" s="20">
        <v>840</v>
      </c>
      <c r="E21" s="20">
        <v>1260</v>
      </c>
      <c r="F21" s="34"/>
      <c r="G21" s="35">
        <f t="shared" si="0"/>
        <v>6327</v>
      </c>
      <c r="H21" s="26">
        <v>242</v>
      </c>
      <c r="I21" s="34">
        <v>12868</v>
      </c>
      <c r="J21" s="37">
        <f t="shared" si="1"/>
        <v>632.7</v>
      </c>
      <c r="K21" s="37">
        <f t="shared" si="2"/>
        <v>253.08</v>
      </c>
      <c r="L21" s="37">
        <f t="shared" si="5"/>
        <v>506.16</v>
      </c>
      <c r="M21" s="37">
        <f t="shared" si="3"/>
        <v>118.987721479639</v>
      </c>
      <c r="N21" s="37">
        <f t="shared" si="4"/>
        <v>4816.07227852036</v>
      </c>
      <c r="O21" s="37">
        <f t="shared" si="6"/>
        <v>48.1607227852036</v>
      </c>
    </row>
    <row r="22" spans="1:15">
      <c r="A22" s="29"/>
      <c r="B22" s="36"/>
      <c r="C22" s="36"/>
      <c r="D22" s="36"/>
      <c r="E22" s="36"/>
      <c r="F22" s="36"/>
      <c r="G22" s="37">
        <f t="shared" si="0"/>
        <v>0</v>
      </c>
      <c r="H22" s="36"/>
      <c r="I22" s="36"/>
      <c r="J22" s="37">
        <f t="shared" si="1"/>
        <v>0</v>
      </c>
      <c r="K22" s="37">
        <f t="shared" si="2"/>
        <v>0</v>
      </c>
      <c r="L22" s="37">
        <f t="shared" si="5"/>
        <v>0</v>
      </c>
      <c r="M22" s="37" t="e">
        <f t="shared" si="3"/>
        <v>#DIV/0!</v>
      </c>
      <c r="N22" s="37" t="e">
        <f t="shared" si="4"/>
        <v>#DIV/0!</v>
      </c>
      <c r="O22" s="37" t="e">
        <f t="shared" si="6"/>
        <v>#DIV/0!</v>
      </c>
    </row>
    <row r="23" spans="1:15">
      <c r="A23" s="29"/>
      <c r="B23" s="36"/>
      <c r="C23" s="36"/>
      <c r="D23" s="36"/>
      <c r="E23" s="36"/>
      <c r="F23" s="36"/>
      <c r="G23" s="37">
        <f t="shared" si="0"/>
        <v>0</v>
      </c>
      <c r="H23" s="36"/>
      <c r="I23" s="36"/>
      <c r="J23" s="37">
        <f t="shared" si="1"/>
        <v>0</v>
      </c>
      <c r="K23" s="37">
        <f t="shared" si="2"/>
        <v>0</v>
      </c>
      <c r="L23" s="37">
        <f t="shared" si="5"/>
        <v>0</v>
      </c>
      <c r="M23" s="37" t="e">
        <f t="shared" si="3"/>
        <v>#DIV/0!</v>
      </c>
      <c r="N23" s="37" t="e">
        <f t="shared" si="4"/>
        <v>#DIV/0!</v>
      </c>
      <c r="O23" s="37" t="e">
        <f t="shared" si="6"/>
        <v>#DIV/0!</v>
      </c>
    </row>
    <row r="24" spans="1:15">
      <c r="A24" s="29"/>
      <c r="B24" s="36"/>
      <c r="C24" s="36"/>
      <c r="D24" s="36"/>
      <c r="E24" s="36"/>
      <c r="F24" s="36"/>
      <c r="G24" s="37">
        <f t="shared" si="0"/>
        <v>0</v>
      </c>
      <c r="H24" s="36"/>
      <c r="I24" s="36"/>
      <c r="J24" s="37">
        <f t="shared" si="1"/>
        <v>0</v>
      </c>
      <c r="K24" s="37">
        <f t="shared" si="2"/>
        <v>0</v>
      </c>
      <c r="L24" s="37">
        <f t="shared" si="5"/>
        <v>0</v>
      </c>
      <c r="M24" s="37" t="e">
        <f t="shared" si="3"/>
        <v>#DIV/0!</v>
      </c>
      <c r="N24" s="37" t="e">
        <f t="shared" si="4"/>
        <v>#DIV/0!</v>
      </c>
      <c r="O24" s="37" t="e">
        <f t="shared" si="6"/>
        <v>#DIV/0!</v>
      </c>
    </row>
    <row r="25" spans="1:15">
      <c r="A25" s="29"/>
      <c r="B25" s="36"/>
      <c r="C25" s="36"/>
      <c r="D25" s="36"/>
      <c r="E25" s="36"/>
      <c r="F25" s="36"/>
      <c r="G25" s="37">
        <f t="shared" si="0"/>
        <v>0</v>
      </c>
      <c r="H25" s="36"/>
      <c r="I25" s="36"/>
      <c r="J25" s="37">
        <f t="shared" si="1"/>
        <v>0</v>
      </c>
      <c r="K25" s="37">
        <f t="shared" si="2"/>
        <v>0</v>
      </c>
      <c r="L25" s="37">
        <f t="shared" si="5"/>
        <v>0</v>
      </c>
      <c r="M25" s="37" t="e">
        <f t="shared" si="3"/>
        <v>#DIV/0!</v>
      </c>
      <c r="N25" s="37" t="e">
        <f t="shared" si="4"/>
        <v>#DIV/0!</v>
      </c>
      <c r="O25" s="37" t="e">
        <f t="shared" si="6"/>
        <v>#DIV/0!</v>
      </c>
    </row>
    <row r="26" spans="1:15">
      <c r="A26" s="29"/>
      <c r="B26" s="36"/>
      <c r="C26" s="36"/>
      <c r="D26" s="36"/>
      <c r="E26" s="36"/>
      <c r="F26" s="36"/>
      <c r="G26" s="37">
        <f t="shared" si="0"/>
        <v>0</v>
      </c>
      <c r="H26" s="36"/>
      <c r="I26" s="36"/>
      <c r="J26" s="37">
        <f t="shared" si="1"/>
        <v>0</v>
      </c>
      <c r="K26" s="37">
        <f t="shared" si="2"/>
        <v>0</v>
      </c>
      <c r="L26" s="37">
        <f t="shared" si="5"/>
        <v>0</v>
      </c>
      <c r="M26" s="37" t="e">
        <f t="shared" si="3"/>
        <v>#DIV/0!</v>
      </c>
      <c r="N26" s="37" t="e">
        <f t="shared" si="4"/>
        <v>#DIV/0!</v>
      </c>
      <c r="O26" s="37" t="e">
        <f t="shared" si="6"/>
        <v>#DIV/0!</v>
      </c>
    </row>
    <row r="27" spans="1:15">
      <c r="A27" s="29"/>
      <c r="B27" s="36">
        <f>SUM(B3:B26)</f>
        <v>23080</v>
      </c>
      <c r="C27" s="36">
        <f>SUM(C3:C26)</f>
        <v>42371</v>
      </c>
      <c r="D27" s="36">
        <f t="shared" ref="D27:I27" si="7">SUM(D3:D26)</f>
        <v>15320</v>
      </c>
      <c r="E27" s="36">
        <f t="shared" si="7"/>
        <v>22965</v>
      </c>
      <c r="F27" s="36">
        <f t="shared" si="7"/>
        <v>0</v>
      </c>
      <c r="G27" s="36">
        <f t="shared" si="7"/>
        <v>103736</v>
      </c>
      <c r="H27" s="36">
        <f t="shared" si="7"/>
        <v>4430.85</v>
      </c>
      <c r="I27" s="36">
        <f t="shared" si="7"/>
        <v>222540</v>
      </c>
      <c r="J27" s="37">
        <f t="shared" si="1"/>
        <v>10373.6</v>
      </c>
      <c r="K27" s="37">
        <f t="shared" si="2"/>
        <v>4149.44</v>
      </c>
      <c r="L27" s="37">
        <f t="shared" si="5"/>
        <v>8298.88</v>
      </c>
      <c r="M27" s="37">
        <f t="shared" si="3"/>
        <v>2065.42039902939</v>
      </c>
      <c r="N27" s="37">
        <f t="shared" si="4"/>
        <v>78848.6596009706</v>
      </c>
      <c r="O27" s="37" t="b">
        <f t="shared" si="6"/>
        <v>0</v>
      </c>
    </row>
  </sheetData>
  <mergeCells count="1">
    <mergeCell ref="A1:O1"/>
  </mergeCells>
  <pageMargins left="0.75" right="0.75" top="1" bottom="1" header="0.511805555555556" footer="0.511805555555556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workbookViewId="0">
      <selection activeCell="C3" sqref="C3:C21"/>
    </sheetView>
  </sheetViews>
  <sheetFormatPr defaultColWidth="9" defaultRowHeight="13.5"/>
  <cols>
    <col min="1" max="1" width="9" style="14"/>
    <col min="2" max="2" width="12.75" style="14" customWidth="1"/>
    <col min="3" max="3" width="9" style="14"/>
    <col min="4" max="5" width="12.25" style="14" customWidth="1"/>
    <col min="6" max="6" width="10.25" style="14" customWidth="1"/>
    <col min="7" max="7" width="9" style="14"/>
    <col min="8" max="8" width="12.625" style="14" customWidth="1"/>
    <col min="9" max="9" width="9" style="14"/>
    <col min="10" max="10" width="13.75" style="14" customWidth="1"/>
    <col min="11" max="11" width="11.25" style="14" customWidth="1"/>
    <col min="12" max="12" width="13" style="14" customWidth="1"/>
    <col min="13" max="13" width="15.125" style="14" customWidth="1"/>
    <col min="14" max="14" width="12.625" style="14" customWidth="1"/>
    <col min="15" max="15" width="14.125" style="14" customWidth="1"/>
    <col min="16" max="16384" width="9" style="14"/>
  </cols>
  <sheetData>
    <row r="1" ht="34.5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29.1" customHeight="1" spans="1:15">
      <c r="A2" s="16" t="s">
        <v>1</v>
      </c>
      <c r="B2" s="17" t="s">
        <v>2</v>
      </c>
      <c r="C2" s="17" t="s">
        <v>3</v>
      </c>
      <c r="D2" s="16" t="s">
        <v>4</v>
      </c>
      <c r="E2" s="16" t="s">
        <v>5</v>
      </c>
      <c r="F2" s="17" t="s">
        <v>6</v>
      </c>
      <c r="G2" s="18" t="s">
        <v>7</v>
      </c>
      <c r="H2" s="16" t="s">
        <v>8</v>
      </c>
      <c r="I2" s="16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1" t="s">
        <v>15</v>
      </c>
    </row>
    <row r="3" spans="1:15">
      <c r="A3" s="19" t="s">
        <v>26</v>
      </c>
      <c r="B3" s="20">
        <v>1510</v>
      </c>
      <c r="C3" s="21">
        <v>3335</v>
      </c>
      <c r="D3" s="20">
        <v>885</v>
      </c>
      <c r="E3" s="20">
        <v>1330</v>
      </c>
      <c r="F3" s="34"/>
      <c r="G3" s="35">
        <f>B3+C3+D3+E3+F3</f>
        <v>7060</v>
      </c>
      <c r="H3" s="24">
        <v>439.07</v>
      </c>
      <c r="I3" s="34">
        <v>14856</v>
      </c>
      <c r="J3" s="35">
        <f>G3*10%</f>
        <v>706</v>
      </c>
      <c r="K3" s="37">
        <f>G3*4%</f>
        <v>282.4</v>
      </c>
      <c r="L3" s="37">
        <f>G3*10%</f>
        <v>706</v>
      </c>
      <c r="M3" s="37">
        <f>G3*H3/I3</f>
        <v>208.658737210555</v>
      </c>
      <c r="N3" s="37">
        <f>G3-J3-K3-L3-M3</f>
        <v>5156.94126278945</v>
      </c>
      <c r="O3" s="37">
        <f>IF(N3&lt;=3000,N3*0.5%,IF(AND(N3&gt;3000,N3&lt;=5000),N3*1%,IF(AND(N3&gt;5000,N3&lt;=10000),N3*1.5%)))</f>
        <v>77.3541189418417</v>
      </c>
    </row>
    <row r="4" spans="1:15">
      <c r="A4" s="19" t="s">
        <v>27</v>
      </c>
      <c r="B4" s="20">
        <v>1730</v>
      </c>
      <c r="C4" s="21">
        <v>3110</v>
      </c>
      <c r="D4" s="20">
        <v>960</v>
      </c>
      <c r="E4" s="20">
        <v>1440</v>
      </c>
      <c r="F4" s="34"/>
      <c r="G4" s="35">
        <f t="shared" ref="G4:G26" si="0">B4+C4+D4+E4+F4</f>
        <v>7240</v>
      </c>
      <c r="H4" s="24">
        <v>682.69</v>
      </c>
      <c r="I4" s="34">
        <v>14807</v>
      </c>
      <c r="J4" s="35">
        <f t="shared" ref="J4:J27" si="1">G4*10%</f>
        <v>724</v>
      </c>
      <c r="K4" s="37">
        <f t="shared" ref="K4:K27" si="2">G4*4%</f>
        <v>289.6</v>
      </c>
      <c r="L4" s="37">
        <f>G4*8%</f>
        <v>579.2</v>
      </c>
      <c r="M4" s="37">
        <f t="shared" ref="M4:M27" si="3">G4*H4/I4</f>
        <v>333.806686026879</v>
      </c>
      <c r="N4" s="37">
        <f t="shared" ref="N4:N27" si="4">G4-J4-K4-L4-M4</f>
        <v>5313.39331397312</v>
      </c>
      <c r="O4" s="37">
        <f t="shared" ref="O4:O27" si="5">IF(N4&lt;=3000,N4*0.5%,IF(AND(N4&gt;3000,N4&lt;=5000),N4*1%,IF(AND(N4&gt;5000,N4&lt;=10000),N4*1.5%)))</f>
        <v>79.7008997095968</v>
      </c>
    </row>
    <row r="5" spans="1:15">
      <c r="A5" s="19" t="s">
        <v>28</v>
      </c>
      <c r="B5" s="20">
        <v>1330</v>
      </c>
      <c r="C5" s="21">
        <v>2276</v>
      </c>
      <c r="D5" s="20">
        <v>840</v>
      </c>
      <c r="E5" s="20">
        <v>1260</v>
      </c>
      <c r="F5" s="34"/>
      <c r="G5" s="35">
        <f t="shared" si="0"/>
        <v>5706</v>
      </c>
      <c r="H5" s="24">
        <v>80.43</v>
      </c>
      <c r="I5" s="34">
        <v>11712</v>
      </c>
      <c r="J5" s="35">
        <f t="shared" si="1"/>
        <v>570.6</v>
      </c>
      <c r="K5" s="37">
        <f t="shared" si="2"/>
        <v>228.24</v>
      </c>
      <c r="L5" s="37">
        <f t="shared" ref="L5:L27" si="6">G5*8%</f>
        <v>456.48</v>
      </c>
      <c r="M5" s="37">
        <f t="shared" si="3"/>
        <v>39.1849026639344</v>
      </c>
      <c r="N5" s="37">
        <f t="shared" si="4"/>
        <v>4411.49509733607</v>
      </c>
      <c r="O5" s="37">
        <f t="shared" si="5"/>
        <v>44.1149509733607</v>
      </c>
    </row>
    <row r="6" spans="1:15">
      <c r="A6" s="19" t="s">
        <v>29</v>
      </c>
      <c r="B6" s="20">
        <v>1170</v>
      </c>
      <c r="C6" s="21">
        <v>2162</v>
      </c>
      <c r="D6" s="20">
        <v>790</v>
      </c>
      <c r="E6" s="20">
        <v>1185</v>
      </c>
      <c r="F6" s="34"/>
      <c r="G6" s="35">
        <f t="shared" si="0"/>
        <v>5307</v>
      </c>
      <c r="H6" s="24">
        <v>25.18</v>
      </c>
      <c r="I6" s="34">
        <v>11377</v>
      </c>
      <c r="J6" s="35">
        <f t="shared" si="1"/>
        <v>530.7</v>
      </c>
      <c r="K6" s="37">
        <f t="shared" si="2"/>
        <v>212.28</v>
      </c>
      <c r="L6" s="37">
        <f t="shared" si="6"/>
        <v>424.56</v>
      </c>
      <c r="M6" s="37">
        <f t="shared" si="3"/>
        <v>11.7456499956052</v>
      </c>
      <c r="N6" s="37">
        <f t="shared" si="4"/>
        <v>4127.71435000439</v>
      </c>
      <c r="O6" s="37">
        <f t="shared" si="5"/>
        <v>41.2771435000439</v>
      </c>
    </row>
    <row r="7" spans="1:15">
      <c r="A7" s="19" t="s">
        <v>30</v>
      </c>
      <c r="B7" s="20">
        <v>1050</v>
      </c>
      <c r="C7" s="21">
        <v>2219</v>
      </c>
      <c r="D7" s="20">
        <v>765</v>
      </c>
      <c r="E7" s="20">
        <v>1145</v>
      </c>
      <c r="F7" s="34"/>
      <c r="G7" s="35">
        <f t="shared" si="0"/>
        <v>5179</v>
      </c>
      <c r="H7" s="24">
        <v>84.08</v>
      </c>
      <c r="I7" s="34">
        <v>11042</v>
      </c>
      <c r="J7" s="35">
        <f t="shared" si="1"/>
        <v>517.9</v>
      </c>
      <c r="K7" s="37">
        <f t="shared" si="2"/>
        <v>207.16</v>
      </c>
      <c r="L7" s="37">
        <f t="shared" si="6"/>
        <v>414.32</v>
      </c>
      <c r="M7" s="37">
        <f t="shared" si="3"/>
        <v>39.4358195978989</v>
      </c>
      <c r="N7" s="37">
        <f t="shared" si="4"/>
        <v>4000.1841804021</v>
      </c>
      <c r="O7" s="37">
        <f t="shared" si="5"/>
        <v>40.001841804021</v>
      </c>
    </row>
    <row r="8" spans="1:15">
      <c r="A8" s="19" t="s">
        <v>31</v>
      </c>
      <c r="B8" s="25">
        <v>1170</v>
      </c>
      <c r="C8" s="21">
        <v>2219</v>
      </c>
      <c r="D8" s="20">
        <v>790</v>
      </c>
      <c r="E8" s="20">
        <v>1185</v>
      </c>
      <c r="F8" s="34"/>
      <c r="G8" s="35">
        <f t="shared" si="0"/>
        <v>5364</v>
      </c>
      <c r="H8" s="24">
        <v>57.61</v>
      </c>
      <c r="I8" s="34">
        <v>11139</v>
      </c>
      <c r="J8" s="35">
        <f t="shared" si="1"/>
        <v>536.4</v>
      </c>
      <c r="K8" s="37">
        <f t="shared" si="2"/>
        <v>214.56</v>
      </c>
      <c r="L8" s="37">
        <f t="shared" si="6"/>
        <v>429.12</v>
      </c>
      <c r="M8" s="37">
        <f t="shared" si="3"/>
        <v>27.7421707514139</v>
      </c>
      <c r="N8" s="37">
        <f t="shared" si="4"/>
        <v>4156.17782924859</v>
      </c>
      <c r="O8" s="37">
        <f t="shared" si="5"/>
        <v>41.5617782924859</v>
      </c>
    </row>
    <row r="9" spans="1:15">
      <c r="A9" s="19" t="s">
        <v>61</v>
      </c>
      <c r="B9" s="25">
        <v>1050</v>
      </c>
      <c r="C9" s="21">
        <v>2152</v>
      </c>
      <c r="D9" s="20">
        <v>765</v>
      </c>
      <c r="E9" s="20">
        <v>1145</v>
      </c>
      <c r="F9" s="34"/>
      <c r="G9" s="35">
        <f t="shared" si="0"/>
        <v>5112</v>
      </c>
      <c r="H9" s="26">
        <v>104.22</v>
      </c>
      <c r="I9" s="34">
        <v>10620</v>
      </c>
      <c r="J9" s="35">
        <f t="shared" si="1"/>
        <v>511.2</v>
      </c>
      <c r="K9" s="37">
        <f t="shared" si="2"/>
        <v>204.48</v>
      </c>
      <c r="L9" s="37">
        <f t="shared" si="6"/>
        <v>408.96</v>
      </c>
      <c r="M9" s="37">
        <f t="shared" si="3"/>
        <v>50.1669152542373</v>
      </c>
      <c r="N9" s="37">
        <f t="shared" si="4"/>
        <v>3937.19308474576</v>
      </c>
      <c r="O9" s="37">
        <f t="shared" si="5"/>
        <v>39.3719308474576</v>
      </c>
    </row>
    <row r="10" spans="1:19">
      <c r="A10" s="19" t="s">
        <v>41</v>
      </c>
      <c r="B10" s="25">
        <v>1170</v>
      </c>
      <c r="C10" s="21">
        <v>2011</v>
      </c>
      <c r="D10" s="20">
        <v>790</v>
      </c>
      <c r="E10" s="20">
        <v>1185</v>
      </c>
      <c r="F10" s="34"/>
      <c r="G10" s="35">
        <f t="shared" si="0"/>
        <v>5156</v>
      </c>
      <c r="H10" s="26">
        <v>29.71</v>
      </c>
      <c r="I10" s="34">
        <v>10582</v>
      </c>
      <c r="J10" s="35">
        <f t="shared" si="1"/>
        <v>515.6</v>
      </c>
      <c r="K10" s="37">
        <f t="shared" si="2"/>
        <v>206.24</v>
      </c>
      <c r="L10" s="37">
        <f t="shared" si="6"/>
        <v>412.48</v>
      </c>
      <c r="M10" s="37">
        <f t="shared" si="3"/>
        <v>14.4759742959743</v>
      </c>
      <c r="N10" s="37">
        <f t="shared" si="4"/>
        <v>4007.20402570403</v>
      </c>
      <c r="O10" s="37">
        <f t="shared" si="5"/>
        <v>40.0720402570403</v>
      </c>
      <c r="S10" s="38"/>
    </row>
    <row r="11" spans="1:15">
      <c r="A11" s="19" t="s">
        <v>32</v>
      </c>
      <c r="B11" s="25">
        <v>1330</v>
      </c>
      <c r="C11" s="21">
        <v>2323</v>
      </c>
      <c r="D11" s="20">
        <v>840</v>
      </c>
      <c r="E11" s="20">
        <v>1260</v>
      </c>
      <c r="F11" s="34"/>
      <c r="G11" s="35">
        <f t="shared" si="0"/>
        <v>5753</v>
      </c>
      <c r="H11" s="26">
        <v>137.42</v>
      </c>
      <c r="I11" s="34">
        <v>12003</v>
      </c>
      <c r="J11" s="35">
        <f t="shared" si="1"/>
        <v>575.3</v>
      </c>
      <c r="K11" s="37">
        <f t="shared" si="2"/>
        <v>230.12</v>
      </c>
      <c r="L11" s="37">
        <f t="shared" si="6"/>
        <v>460.24</v>
      </c>
      <c r="M11" s="37">
        <f t="shared" si="3"/>
        <v>65.8649720903107</v>
      </c>
      <c r="N11" s="37">
        <f t="shared" si="4"/>
        <v>4421.47502790969</v>
      </c>
      <c r="O11" s="37">
        <f t="shared" si="5"/>
        <v>44.2147502790969</v>
      </c>
    </row>
    <row r="12" spans="1:15">
      <c r="A12" s="21" t="s">
        <v>62</v>
      </c>
      <c r="B12" s="20">
        <v>940</v>
      </c>
      <c r="C12" s="21">
        <v>1544</v>
      </c>
      <c r="D12" s="20">
        <v>740</v>
      </c>
      <c r="E12" s="20">
        <v>1105</v>
      </c>
      <c r="F12" s="34"/>
      <c r="G12" s="35">
        <f t="shared" si="0"/>
        <v>4329</v>
      </c>
      <c r="H12" s="26">
        <v>79.55</v>
      </c>
      <c r="I12" s="34">
        <v>9488</v>
      </c>
      <c r="J12" s="35">
        <f t="shared" si="1"/>
        <v>432.9</v>
      </c>
      <c r="K12" s="37">
        <f t="shared" si="2"/>
        <v>173.16</v>
      </c>
      <c r="L12" s="37">
        <f t="shared" si="6"/>
        <v>346.32</v>
      </c>
      <c r="M12" s="37">
        <f t="shared" si="3"/>
        <v>36.2955259274874</v>
      </c>
      <c r="N12" s="37">
        <f t="shared" si="4"/>
        <v>3340.32447407251</v>
      </c>
      <c r="O12" s="37">
        <f t="shared" si="5"/>
        <v>33.4032447407251</v>
      </c>
    </row>
    <row r="13" spans="1:15">
      <c r="A13" s="21" t="s">
        <v>33</v>
      </c>
      <c r="B13" s="25">
        <v>1050</v>
      </c>
      <c r="C13" s="21">
        <v>1739</v>
      </c>
      <c r="D13" s="20">
        <v>765</v>
      </c>
      <c r="E13" s="20">
        <v>1145</v>
      </c>
      <c r="F13" s="34"/>
      <c r="G13" s="35">
        <f t="shared" si="0"/>
        <v>4699</v>
      </c>
      <c r="H13" s="26">
        <v>90.39</v>
      </c>
      <c r="I13" s="34">
        <v>10216</v>
      </c>
      <c r="J13" s="35">
        <f t="shared" si="1"/>
        <v>469.9</v>
      </c>
      <c r="K13" s="37">
        <f t="shared" si="2"/>
        <v>187.96</v>
      </c>
      <c r="L13" s="37">
        <f t="shared" si="6"/>
        <v>375.92</v>
      </c>
      <c r="M13" s="37">
        <f t="shared" si="3"/>
        <v>41.576214761159</v>
      </c>
      <c r="N13" s="37">
        <f t="shared" si="4"/>
        <v>3623.64378523884</v>
      </c>
      <c r="O13" s="37">
        <f t="shared" si="5"/>
        <v>36.2364378523884</v>
      </c>
    </row>
    <row r="14" spans="1:15">
      <c r="A14" s="21" t="s">
        <v>34</v>
      </c>
      <c r="B14" s="25">
        <v>1170</v>
      </c>
      <c r="C14" s="21">
        <v>2219</v>
      </c>
      <c r="D14" s="20">
        <v>790</v>
      </c>
      <c r="E14" s="20">
        <v>1185</v>
      </c>
      <c r="F14" s="34"/>
      <c r="G14" s="35">
        <f t="shared" si="0"/>
        <v>5364</v>
      </c>
      <c r="H14" s="26">
        <v>73.16</v>
      </c>
      <c r="I14" s="34">
        <v>11111</v>
      </c>
      <c r="J14" s="35">
        <f t="shared" si="1"/>
        <v>536.4</v>
      </c>
      <c r="K14" s="37">
        <f t="shared" si="2"/>
        <v>214.56</v>
      </c>
      <c r="L14" s="37">
        <f t="shared" si="6"/>
        <v>429.12</v>
      </c>
      <c r="M14" s="37">
        <f t="shared" si="3"/>
        <v>35.3190747907479</v>
      </c>
      <c r="N14" s="37">
        <f t="shared" si="4"/>
        <v>4148.60092520925</v>
      </c>
      <c r="O14" s="37">
        <f t="shared" si="5"/>
        <v>41.4860092520925</v>
      </c>
    </row>
    <row r="15" spans="1:15">
      <c r="A15" s="21" t="s">
        <v>63</v>
      </c>
      <c r="B15" s="20">
        <v>1510</v>
      </c>
      <c r="C15" s="21">
        <v>2822</v>
      </c>
      <c r="D15" s="20">
        <v>885</v>
      </c>
      <c r="E15" s="20">
        <v>1330</v>
      </c>
      <c r="F15" s="34"/>
      <c r="G15" s="35">
        <f t="shared" si="0"/>
        <v>6547</v>
      </c>
      <c r="H15" s="26">
        <v>667.07</v>
      </c>
      <c r="I15" s="34">
        <v>16896</v>
      </c>
      <c r="J15" s="35">
        <f t="shared" si="1"/>
        <v>654.7</v>
      </c>
      <c r="K15" s="37">
        <f t="shared" si="2"/>
        <v>261.88</v>
      </c>
      <c r="L15" s="37">
        <f t="shared" si="6"/>
        <v>523.76</v>
      </c>
      <c r="M15" s="37">
        <f t="shared" si="3"/>
        <v>258.481728811553</v>
      </c>
      <c r="N15" s="37">
        <f t="shared" si="4"/>
        <v>4848.17827118845</v>
      </c>
      <c r="O15" s="37">
        <f t="shared" si="5"/>
        <v>48.4817827118845</v>
      </c>
    </row>
    <row r="16" spans="1:15">
      <c r="A16" s="21" t="s">
        <v>35</v>
      </c>
      <c r="B16" s="20">
        <v>1050</v>
      </c>
      <c r="C16" s="21">
        <v>1739</v>
      </c>
      <c r="D16" s="20">
        <v>765</v>
      </c>
      <c r="E16" s="20">
        <v>1145</v>
      </c>
      <c r="F16" s="34"/>
      <c r="G16" s="35">
        <f t="shared" si="0"/>
        <v>4699</v>
      </c>
      <c r="H16" s="26">
        <v>0</v>
      </c>
      <c r="I16" s="34">
        <v>10520</v>
      </c>
      <c r="J16" s="35">
        <f t="shared" si="1"/>
        <v>469.9</v>
      </c>
      <c r="K16" s="37">
        <f t="shared" si="2"/>
        <v>187.96</v>
      </c>
      <c r="L16" s="37">
        <f t="shared" si="6"/>
        <v>375.92</v>
      </c>
      <c r="M16" s="37">
        <f t="shared" si="3"/>
        <v>0</v>
      </c>
      <c r="N16" s="37">
        <f t="shared" si="4"/>
        <v>3665.22</v>
      </c>
      <c r="O16" s="37">
        <f t="shared" si="5"/>
        <v>36.6522</v>
      </c>
    </row>
    <row r="17" spans="1:15">
      <c r="A17" s="21" t="s">
        <v>36</v>
      </c>
      <c r="B17" s="20">
        <v>780</v>
      </c>
      <c r="C17" s="21">
        <v>1575</v>
      </c>
      <c r="D17" s="20">
        <v>695</v>
      </c>
      <c r="E17" s="20">
        <v>1040</v>
      </c>
      <c r="F17" s="34"/>
      <c r="G17" s="35">
        <f t="shared" si="0"/>
        <v>4090</v>
      </c>
      <c r="H17" s="26">
        <v>60.76</v>
      </c>
      <c r="I17" s="34">
        <v>8789</v>
      </c>
      <c r="J17" s="35">
        <f t="shared" si="1"/>
        <v>409</v>
      </c>
      <c r="K17" s="37">
        <f t="shared" si="2"/>
        <v>163.6</v>
      </c>
      <c r="L17" s="37">
        <f t="shared" si="6"/>
        <v>327.2</v>
      </c>
      <c r="M17" s="37">
        <f t="shared" si="3"/>
        <v>28.2749345773125</v>
      </c>
      <c r="N17" s="37">
        <f t="shared" si="4"/>
        <v>3161.92506542269</v>
      </c>
      <c r="O17" s="37">
        <f t="shared" si="5"/>
        <v>31.6192506542269</v>
      </c>
    </row>
    <row r="18" spans="1:15">
      <c r="A18" s="21" t="s">
        <v>37</v>
      </c>
      <c r="B18" s="20">
        <v>940</v>
      </c>
      <c r="C18" s="21">
        <v>1544</v>
      </c>
      <c r="D18" s="20">
        <v>740</v>
      </c>
      <c r="E18" s="20">
        <v>1105</v>
      </c>
      <c r="F18" s="34"/>
      <c r="G18" s="35">
        <f t="shared" si="0"/>
        <v>4329</v>
      </c>
      <c r="H18" s="26">
        <v>0</v>
      </c>
      <c r="I18" s="34">
        <v>9845</v>
      </c>
      <c r="J18" s="35">
        <f t="shared" si="1"/>
        <v>432.9</v>
      </c>
      <c r="K18" s="37">
        <f t="shared" si="2"/>
        <v>173.16</v>
      </c>
      <c r="L18" s="37">
        <f t="shared" si="6"/>
        <v>346.32</v>
      </c>
      <c r="M18" s="37">
        <f t="shared" si="3"/>
        <v>0</v>
      </c>
      <c r="N18" s="37">
        <f t="shared" si="4"/>
        <v>3376.62</v>
      </c>
      <c r="O18" s="37">
        <f t="shared" si="5"/>
        <v>33.7662</v>
      </c>
    </row>
    <row r="19" spans="1:15">
      <c r="A19" s="21" t="s">
        <v>64</v>
      </c>
      <c r="B19" s="20">
        <v>1170</v>
      </c>
      <c r="C19" s="21">
        <v>2162</v>
      </c>
      <c r="D19" s="20">
        <v>790</v>
      </c>
      <c r="E19" s="20">
        <v>1185</v>
      </c>
      <c r="F19" s="34"/>
      <c r="G19" s="35">
        <f t="shared" si="0"/>
        <v>5307</v>
      </c>
      <c r="H19" s="26">
        <v>88.91</v>
      </c>
      <c r="I19" s="34">
        <v>11195</v>
      </c>
      <c r="J19" s="35">
        <f t="shared" si="1"/>
        <v>530.7</v>
      </c>
      <c r="K19" s="37">
        <f t="shared" si="2"/>
        <v>212.28</v>
      </c>
      <c r="L19" s="37">
        <f t="shared" si="6"/>
        <v>424.56</v>
      </c>
      <c r="M19" s="37">
        <f t="shared" si="3"/>
        <v>42.1478669048682</v>
      </c>
      <c r="N19" s="37">
        <f t="shared" si="4"/>
        <v>4097.31213309513</v>
      </c>
      <c r="O19" s="37">
        <f t="shared" si="5"/>
        <v>40.9731213309513</v>
      </c>
    </row>
    <row r="20" spans="1:15">
      <c r="A20" s="21" t="s">
        <v>38</v>
      </c>
      <c r="B20" s="20">
        <v>1630</v>
      </c>
      <c r="C20" s="21">
        <v>2323</v>
      </c>
      <c r="D20" s="20">
        <v>885</v>
      </c>
      <c r="E20" s="20">
        <v>1330</v>
      </c>
      <c r="F20" s="34"/>
      <c r="G20" s="35">
        <f t="shared" si="0"/>
        <v>6168</v>
      </c>
      <c r="H20" s="26">
        <v>122.06</v>
      </c>
      <c r="I20" s="34">
        <v>12567</v>
      </c>
      <c r="J20" s="35">
        <f t="shared" si="1"/>
        <v>616.8</v>
      </c>
      <c r="K20" s="37">
        <f t="shared" si="2"/>
        <v>246.72</v>
      </c>
      <c r="L20" s="37">
        <f t="shared" si="6"/>
        <v>493.44</v>
      </c>
      <c r="M20" s="37">
        <f t="shared" si="3"/>
        <v>59.9081785629028</v>
      </c>
      <c r="N20" s="37">
        <f t="shared" si="4"/>
        <v>4751.1318214371</v>
      </c>
      <c r="O20" s="37">
        <f t="shared" si="5"/>
        <v>47.511318214371</v>
      </c>
    </row>
    <row r="21" spans="1:15">
      <c r="A21" s="21" t="s">
        <v>65</v>
      </c>
      <c r="B21" s="20">
        <v>1330</v>
      </c>
      <c r="C21" s="21">
        <v>2897</v>
      </c>
      <c r="D21" s="20">
        <v>840</v>
      </c>
      <c r="E21" s="20">
        <v>1260</v>
      </c>
      <c r="F21" s="34"/>
      <c r="G21" s="35">
        <f t="shared" si="0"/>
        <v>6327</v>
      </c>
      <c r="H21" s="26">
        <v>127.46</v>
      </c>
      <c r="I21" s="34">
        <v>12868</v>
      </c>
      <c r="J21" s="35">
        <f t="shared" si="1"/>
        <v>632.7</v>
      </c>
      <c r="K21" s="37">
        <f t="shared" si="2"/>
        <v>253.08</v>
      </c>
      <c r="L21" s="37">
        <f t="shared" si="6"/>
        <v>506.16</v>
      </c>
      <c r="M21" s="37">
        <f t="shared" si="3"/>
        <v>62.6701445446068</v>
      </c>
      <c r="N21" s="37">
        <f t="shared" si="4"/>
        <v>4872.38985545539</v>
      </c>
      <c r="O21" s="37">
        <f t="shared" si="5"/>
        <v>48.7238985545539</v>
      </c>
    </row>
    <row r="22" spans="1:15">
      <c r="A22" s="29"/>
      <c r="B22" s="36"/>
      <c r="C22" s="36"/>
      <c r="D22" s="36"/>
      <c r="E22" s="36"/>
      <c r="F22" s="36"/>
      <c r="G22" s="37">
        <f t="shared" si="0"/>
        <v>0</v>
      </c>
      <c r="H22" s="36"/>
      <c r="I22" s="36"/>
      <c r="J22" s="37">
        <f t="shared" si="1"/>
        <v>0</v>
      </c>
      <c r="K22" s="37">
        <f t="shared" si="2"/>
        <v>0</v>
      </c>
      <c r="L22" s="37">
        <f t="shared" si="6"/>
        <v>0</v>
      </c>
      <c r="M22" s="37" t="e">
        <f t="shared" si="3"/>
        <v>#DIV/0!</v>
      </c>
      <c r="N22" s="37" t="e">
        <f t="shared" si="4"/>
        <v>#DIV/0!</v>
      </c>
      <c r="O22" s="37" t="e">
        <f t="shared" si="5"/>
        <v>#DIV/0!</v>
      </c>
    </row>
    <row r="23" spans="1:15">
      <c r="A23" s="29"/>
      <c r="B23" s="36"/>
      <c r="C23" s="36"/>
      <c r="D23" s="36"/>
      <c r="E23" s="36"/>
      <c r="F23" s="36"/>
      <c r="G23" s="37">
        <f t="shared" si="0"/>
        <v>0</v>
      </c>
      <c r="H23" s="36"/>
      <c r="I23" s="36"/>
      <c r="J23" s="37">
        <f t="shared" si="1"/>
        <v>0</v>
      </c>
      <c r="K23" s="37">
        <f t="shared" si="2"/>
        <v>0</v>
      </c>
      <c r="L23" s="37">
        <f t="shared" si="6"/>
        <v>0</v>
      </c>
      <c r="M23" s="37" t="e">
        <f t="shared" si="3"/>
        <v>#DIV/0!</v>
      </c>
      <c r="N23" s="37" t="e">
        <f t="shared" si="4"/>
        <v>#DIV/0!</v>
      </c>
      <c r="O23" s="37" t="e">
        <f t="shared" si="5"/>
        <v>#DIV/0!</v>
      </c>
    </row>
    <row r="24" spans="1:15">
      <c r="A24" s="29"/>
      <c r="B24" s="36"/>
      <c r="C24" s="36"/>
      <c r="D24" s="36"/>
      <c r="E24" s="36"/>
      <c r="F24" s="36"/>
      <c r="G24" s="37">
        <f t="shared" si="0"/>
        <v>0</v>
      </c>
      <c r="H24" s="36"/>
      <c r="I24" s="36"/>
      <c r="J24" s="37">
        <f t="shared" si="1"/>
        <v>0</v>
      </c>
      <c r="K24" s="37">
        <f t="shared" si="2"/>
        <v>0</v>
      </c>
      <c r="L24" s="37">
        <f t="shared" si="6"/>
        <v>0</v>
      </c>
      <c r="M24" s="37" t="e">
        <f t="shared" si="3"/>
        <v>#DIV/0!</v>
      </c>
      <c r="N24" s="37" t="e">
        <f t="shared" si="4"/>
        <v>#DIV/0!</v>
      </c>
      <c r="O24" s="37" t="e">
        <f t="shared" si="5"/>
        <v>#DIV/0!</v>
      </c>
    </row>
    <row r="25" spans="1:15">
      <c r="A25" s="29"/>
      <c r="B25" s="36"/>
      <c r="C25" s="36"/>
      <c r="D25" s="36"/>
      <c r="E25" s="36"/>
      <c r="F25" s="36"/>
      <c r="G25" s="37">
        <f t="shared" si="0"/>
        <v>0</v>
      </c>
      <c r="H25" s="36"/>
      <c r="I25" s="36"/>
      <c r="J25" s="37">
        <f t="shared" si="1"/>
        <v>0</v>
      </c>
      <c r="K25" s="37">
        <f t="shared" si="2"/>
        <v>0</v>
      </c>
      <c r="L25" s="37">
        <f t="shared" si="6"/>
        <v>0</v>
      </c>
      <c r="M25" s="37" t="e">
        <f t="shared" si="3"/>
        <v>#DIV/0!</v>
      </c>
      <c r="N25" s="37" t="e">
        <f t="shared" si="4"/>
        <v>#DIV/0!</v>
      </c>
      <c r="O25" s="37" t="e">
        <f t="shared" si="5"/>
        <v>#DIV/0!</v>
      </c>
    </row>
    <row r="26" spans="1:15">
      <c r="A26" s="29"/>
      <c r="B26" s="36"/>
      <c r="C26" s="36"/>
      <c r="D26" s="36"/>
      <c r="E26" s="36"/>
      <c r="F26" s="36"/>
      <c r="G26" s="37">
        <f t="shared" si="0"/>
        <v>0</v>
      </c>
      <c r="H26" s="36"/>
      <c r="I26" s="36"/>
      <c r="J26" s="37">
        <f t="shared" si="1"/>
        <v>0</v>
      </c>
      <c r="K26" s="37">
        <f t="shared" si="2"/>
        <v>0</v>
      </c>
      <c r="L26" s="37">
        <f t="shared" si="6"/>
        <v>0</v>
      </c>
      <c r="M26" s="37" t="e">
        <f t="shared" si="3"/>
        <v>#DIV/0!</v>
      </c>
      <c r="N26" s="37" t="e">
        <f t="shared" si="4"/>
        <v>#DIV/0!</v>
      </c>
      <c r="O26" s="37" t="e">
        <f t="shared" si="5"/>
        <v>#DIV/0!</v>
      </c>
    </row>
    <row r="27" spans="1:15">
      <c r="A27" s="29"/>
      <c r="B27" s="36">
        <f>SUM(B3:B26)</f>
        <v>23080</v>
      </c>
      <c r="C27" s="36">
        <f>SUM(C3:C26)</f>
        <v>42371</v>
      </c>
      <c r="D27" s="36">
        <f t="shared" ref="D27:I27" si="7">SUM(D3:D26)</f>
        <v>15320</v>
      </c>
      <c r="E27" s="36">
        <f t="shared" si="7"/>
        <v>22965</v>
      </c>
      <c r="F27" s="36">
        <f t="shared" si="7"/>
        <v>0</v>
      </c>
      <c r="G27" s="36">
        <f t="shared" si="7"/>
        <v>103736</v>
      </c>
      <c r="H27" s="36">
        <f t="shared" si="7"/>
        <v>2949.77</v>
      </c>
      <c r="I27" s="36">
        <f t="shared" si="7"/>
        <v>221633</v>
      </c>
      <c r="J27" s="37">
        <f t="shared" si="1"/>
        <v>10373.6</v>
      </c>
      <c r="K27" s="37">
        <f t="shared" si="2"/>
        <v>4149.44</v>
      </c>
      <c r="L27" s="37">
        <f t="shared" si="6"/>
        <v>8298.88</v>
      </c>
      <c r="M27" s="37">
        <f t="shared" si="3"/>
        <v>1380.64882359576</v>
      </c>
      <c r="N27" s="37">
        <f t="shared" si="4"/>
        <v>79533.4311764042</v>
      </c>
      <c r="O27" s="37" t="b">
        <f t="shared" si="5"/>
        <v>0</v>
      </c>
    </row>
  </sheetData>
  <mergeCells count="1">
    <mergeCell ref="A1:O1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Sheet1</vt:lpstr>
      <vt:lpstr>1月</vt:lpstr>
      <vt:lpstr>2月</vt:lpstr>
      <vt:lpstr>3月</vt:lpstr>
      <vt:lpstr>4月</vt:lpstr>
      <vt:lpstr>5月</vt:lpstr>
      <vt:lpstr>6月</vt:lpstr>
      <vt:lpstr>7月份</vt:lpstr>
      <vt:lpstr>8月份</vt:lpstr>
      <vt:lpstr>9月份</vt:lpstr>
      <vt:lpstr>10月份</vt:lpstr>
      <vt:lpstr>11月份</vt:lpstr>
      <vt:lpstr>12月份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2021-06-10T02:31:30Z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0284063264B646068551B8AEB211F431</vt:lpwstr>
  </property>
</Properties>
</file>