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 activeTab="8"/>
  </bookViews>
  <sheets>
    <sheet name="Sheet1" sheetId="1" r:id="rId1"/>
    <sheet name="1月" sheetId="2" r:id="rId2"/>
    <sheet name="2月" sheetId="3" r:id="rId3"/>
    <sheet name="3月" sheetId="4" r:id="rId4"/>
    <sheet name="4月" sheetId="5" r:id="rId5"/>
    <sheet name="5月" sheetId="6" r:id="rId6"/>
    <sheet name="6月" sheetId="7" r:id="rId7"/>
    <sheet name="7月" sheetId="8" r:id="rId8"/>
    <sheet name="8月" sheetId="9" r:id="rId9"/>
  </sheets>
  <calcPr calcId="144525"/>
</workbook>
</file>

<file path=xl/sharedStrings.xml><?xml version="1.0" encoding="utf-8"?>
<sst xmlns="http://schemas.openxmlformats.org/spreadsheetml/2006/main" count="284" uniqueCount="44">
  <si>
    <t>党 费 收 缴</t>
  </si>
  <si>
    <t>姓名</t>
  </si>
  <si>
    <t>职务工资
（岗位工资）</t>
  </si>
  <si>
    <t>级别工资
（薪级）</t>
  </si>
  <si>
    <t>工作性津贴</t>
  </si>
  <si>
    <t>生活性补贴</t>
  </si>
  <si>
    <t>奖金额度（绩效）</t>
  </si>
  <si>
    <t>合计</t>
  </si>
  <si>
    <t>个人所得税1</t>
  </si>
  <si>
    <t>应发工资</t>
  </si>
  <si>
    <t>住房公积金10%</t>
  </si>
  <si>
    <t>4%年金缴费</t>
  </si>
  <si>
    <t>10%养老保险</t>
  </si>
  <si>
    <t>个人所得税2</t>
  </si>
  <si>
    <t>工资基数</t>
  </si>
  <si>
    <t>应交党费</t>
  </si>
  <si>
    <t>赵庆</t>
  </si>
  <si>
    <t>尕玛多杰</t>
  </si>
  <si>
    <t>先才优</t>
  </si>
  <si>
    <t>党 费 收 缴(  1月）</t>
  </si>
  <si>
    <t>羊毛吉</t>
  </si>
  <si>
    <t>马成仓</t>
  </si>
  <si>
    <t>韩强</t>
  </si>
  <si>
    <t>樊宗元</t>
  </si>
  <si>
    <t>马晓霞</t>
  </si>
  <si>
    <t>武治国</t>
  </si>
  <si>
    <t>杨红成</t>
  </si>
  <si>
    <t>才让项毛</t>
  </si>
  <si>
    <t>优拉太</t>
  </si>
  <si>
    <t>刘伟</t>
  </si>
  <si>
    <t>南加才让</t>
  </si>
  <si>
    <t>李雪峰</t>
  </si>
  <si>
    <t>韩晓英</t>
  </si>
  <si>
    <t>南太</t>
  </si>
  <si>
    <t>马志刚</t>
  </si>
  <si>
    <t>完玛才旦</t>
  </si>
  <si>
    <t>李春红</t>
  </si>
  <si>
    <t>党 费 收 缴（2月）</t>
  </si>
  <si>
    <t>党 费 收 缴（3月）</t>
  </si>
  <si>
    <t>党 费 收 缴（4月）</t>
  </si>
  <si>
    <t>党 费 收 缴（5月）</t>
  </si>
  <si>
    <t>党 费 收 缴（6月）</t>
  </si>
  <si>
    <t>秦承斌</t>
  </si>
  <si>
    <t>党 费 收 缴（8月）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</si>
</sst>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26"/>
      <color indexed="8"/>
      <name val="方正小标宋简体"/>
      <charset val="134"/>
    </font>
    <font>
      <sz val="11"/>
      <color theme="1"/>
      <name val="宋体"/>
      <charset val="134"/>
    </font>
    <font>
      <sz val="9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color indexed="57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9"/>
      <color theme="1"/>
      <name val="新宋体"/>
      <charset val="134"/>
    </font>
    <font>
      <sz val="11"/>
      <color theme="1"/>
      <name val="新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二00九年人事局行政工资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zoomScale="85" zoomScaleNormal="85" workbookViewId="0">
      <selection activeCell="A1" sqref="$A1:$XFD1048576"/>
    </sheetView>
  </sheetViews>
  <sheetFormatPr defaultColWidth="9" defaultRowHeight="13.5"/>
  <cols>
    <col min="1" max="1" width="9" style="1"/>
    <col min="2" max="2" width="12.7833333333333" style="1" customWidth="1"/>
    <col min="3" max="3" width="9" style="1"/>
    <col min="4" max="5" width="12.25" style="1" customWidth="1"/>
    <col min="6" max="6" width="10.3" style="1" customWidth="1"/>
    <col min="7" max="7" width="9" style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1166666666667" style="1" customWidth="1"/>
    <col min="16" max="16384" width="9" style="1"/>
  </cols>
  <sheetData>
    <row r="1" ht="34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9" customHeight="1" spans="1:15">
      <c r="A2" s="18" t="s">
        <v>1</v>
      </c>
      <c r="B2" s="19" t="s">
        <v>2</v>
      </c>
      <c r="C2" s="19" t="s">
        <v>3</v>
      </c>
      <c r="D2" s="18" t="s">
        <v>4</v>
      </c>
      <c r="E2" s="18" t="s">
        <v>5</v>
      </c>
      <c r="F2" s="19" t="s">
        <v>6</v>
      </c>
      <c r="G2" s="20" t="s">
        <v>7</v>
      </c>
      <c r="H2" s="18" t="s">
        <v>8</v>
      </c>
      <c r="I2" s="18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6" t="s">
        <v>15</v>
      </c>
    </row>
    <row r="3" spans="1:15">
      <c r="A3" s="13"/>
      <c r="B3" s="14"/>
      <c r="C3" s="14"/>
      <c r="D3" s="14"/>
      <c r="E3" s="14"/>
      <c r="F3" s="14"/>
      <c r="G3" s="15">
        <f t="shared" ref="G3:G54" si="0">B3+C3+D3+E3+F3</f>
        <v>0</v>
      </c>
      <c r="H3" s="14"/>
      <c r="I3" s="14"/>
      <c r="J3" s="15">
        <f t="shared" ref="J3:J54" si="1">G3*10%</f>
        <v>0</v>
      </c>
      <c r="K3" s="15">
        <f t="shared" ref="K3:K54" si="2">G3*4%</f>
        <v>0</v>
      </c>
      <c r="L3" s="15">
        <f>G3*10%</f>
        <v>0</v>
      </c>
      <c r="M3" s="15" t="e">
        <f t="shared" ref="M3:M54" si="3">G3*H3/I3</f>
        <v>#DIV/0!</v>
      </c>
      <c r="N3" s="15" t="e">
        <f t="shared" ref="N3:N54" si="4">G3-J3-K3-L3-M3</f>
        <v>#DIV/0!</v>
      </c>
      <c r="O3" s="15" t="e">
        <f t="shared" ref="O3:O54" si="5">IF(N3&lt;=3000,N3*0.5%,IF(AND(N3&gt;3000,N3&lt;=5000),N3*1%,IF(AND(N3&gt;5000,N3&lt;=10000),N3*1.5%)))</f>
        <v>#DIV/0!</v>
      </c>
    </row>
    <row r="4" spans="1:15">
      <c r="A4" s="13" t="s">
        <v>16</v>
      </c>
      <c r="B4" s="14">
        <v>1260</v>
      </c>
      <c r="C4" s="14">
        <v>2323</v>
      </c>
      <c r="D4" s="14">
        <v>790</v>
      </c>
      <c r="E4" s="14">
        <v>1185</v>
      </c>
      <c r="F4" s="14"/>
      <c r="G4" s="15">
        <f t="shared" si="0"/>
        <v>5558</v>
      </c>
      <c r="H4" s="14">
        <v>127.78</v>
      </c>
      <c r="I4" s="14">
        <v>11655</v>
      </c>
      <c r="J4" s="15">
        <f t="shared" si="1"/>
        <v>555.8</v>
      </c>
      <c r="K4" s="15">
        <f t="shared" si="2"/>
        <v>222.32</v>
      </c>
      <c r="L4" s="15">
        <f t="shared" ref="L4:L54" si="6">G4*8%</f>
        <v>444.64</v>
      </c>
      <c r="M4" s="15">
        <f t="shared" si="3"/>
        <v>60.9353273273273</v>
      </c>
      <c r="N4" s="15">
        <f t="shared" si="4"/>
        <v>4274.30467267267</v>
      </c>
      <c r="O4" s="15">
        <f t="shared" si="5"/>
        <v>42.7430467267267</v>
      </c>
    </row>
    <row r="5" spans="1:15">
      <c r="A5" s="13" t="s">
        <v>17</v>
      </c>
      <c r="B5" s="14">
        <v>1010</v>
      </c>
      <c r="C5" s="14">
        <v>2115</v>
      </c>
      <c r="D5" s="14">
        <v>740</v>
      </c>
      <c r="E5" s="14">
        <v>1105</v>
      </c>
      <c r="F5" s="14"/>
      <c r="G5" s="15">
        <f t="shared" si="0"/>
        <v>4970</v>
      </c>
      <c r="H5" s="14">
        <v>98.8</v>
      </c>
      <c r="I5" s="14">
        <v>10499</v>
      </c>
      <c r="J5" s="15">
        <f t="shared" si="1"/>
        <v>497</v>
      </c>
      <c r="K5" s="15">
        <f t="shared" si="2"/>
        <v>198.8</v>
      </c>
      <c r="L5" s="15">
        <f t="shared" si="6"/>
        <v>397.6</v>
      </c>
      <c r="M5" s="15">
        <f t="shared" si="3"/>
        <v>46.7697875988189</v>
      </c>
      <c r="N5" s="15">
        <f t="shared" si="4"/>
        <v>3829.83021240118</v>
      </c>
      <c r="O5" s="15">
        <f t="shared" si="5"/>
        <v>38.2983021240118</v>
      </c>
    </row>
    <row r="6" spans="1:15">
      <c r="A6" s="13"/>
      <c r="B6" s="14"/>
      <c r="C6" s="14"/>
      <c r="D6" s="14"/>
      <c r="E6" s="14"/>
      <c r="F6" s="14"/>
      <c r="G6" s="15">
        <f t="shared" si="0"/>
        <v>0</v>
      </c>
      <c r="H6" s="14"/>
      <c r="I6" s="14"/>
      <c r="J6" s="15">
        <f t="shared" si="1"/>
        <v>0</v>
      </c>
      <c r="K6" s="15">
        <f t="shared" si="2"/>
        <v>0</v>
      </c>
      <c r="L6" s="15">
        <f t="shared" si="6"/>
        <v>0</v>
      </c>
      <c r="M6" s="15" t="e">
        <f t="shared" si="3"/>
        <v>#DIV/0!</v>
      </c>
      <c r="N6" s="15" t="e">
        <f t="shared" si="4"/>
        <v>#DIV/0!</v>
      </c>
      <c r="O6" s="15" t="e">
        <f t="shared" si="5"/>
        <v>#DIV/0!</v>
      </c>
    </row>
    <row r="7" spans="1:15">
      <c r="A7" s="13"/>
      <c r="B7" s="14"/>
      <c r="C7" s="14"/>
      <c r="D7" s="14"/>
      <c r="E7" s="14"/>
      <c r="F7" s="14"/>
      <c r="G7" s="15">
        <f t="shared" si="0"/>
        <v>0</v>
      </c>
      <c r="H7" s="14"/>
      <c r="I7" s="14"/>
      <c r="J7" s="15">
        <f t="shared" si="1"/>
        <v>0</v>
      </c>
      <c r="K7" s="15">
        <f t="shared" si="2"/>
        <v>0</v>
      </c>
      <c r="L7" s="15">
        <f t="shared" si="6"/>
        <v>0</v>
      </c>
      <c r="M7" s="15" t="e">
        <f t="shared" si="3"/>
        <v>#DIV/0!</v>
      </c>
      <c r="N7" s="15" t="e">
        <f t="shared" si="4"/>
        <v>#DIV/0!</v>
      </c>
      <c r="O7" s="15" t="e">
        <f t="shared" si="5"/>
        <v>#DIV/0!</v>
      </c>
    </row>
    <row r="8" spans="1:15">
      <c r="A8" s="13"/>
      <c r="B8" s="14"/>
      <c r="C8" s="14"/>
      <c r="D8" s="14"/>
      <c r="E8" s="14"/>
      <c r="F8" s="14"/>
      <c r="G8" s="15">
        <f t="shared" si="0"/>
        <v>0</v>
      </c>
      <c r="H8" s="14"/>
      <c r="I8" s="14"/>
      <c r="J8" s="15">
        <f t="shared" si="1"/>
        <v>0</v>
      </c>
      <c r="K8" s="15">
        <f t="shared" si="2"/>
        <v>0</v>
      </c>
      <c r="L8" s="15">
        <f t="shared" si="6"/>
        <v>0</v>
      </c>
      <c r="M8" s="15" t="e">
        <f t="shared" si="3"/>
        <v>#DIV/0!</v>
      </c>
      <c r="N8" s="15" t="e">
        <f t="shared" si="4"/>
        <v>#DIV/0!</v>
      </c>
      <c r="O8" s="15" t="e">
        <f t="shared" si="5"/>
        <v>#DIV/0!</v>
      </c>
    </row>
    <row r="9" spans="1:15">
      <c r="A9" s="13"/>
      <c r="B9" s="14"/>
      <c r="C9" s="14"/>
      <c r="D9" s="14"/>
      <c r="E9" s="14"/>
      <c r="F9" s="14"/>
      <c r="G9" s="15">
        <f t="shared" si="0"/>
        <v>0</v>
      </c>
      <c r="H9" s="14"/>
      <c r="I9" s="14"/>
      <c r="J9" s="15">
        <f t="shared" si="1"/>
        <v>0</v>
      </c>
      <c r="K9" s="15">
        <f t="shared" si="2"/>
        <v>0</v>
      </c>
      <c r="L9" s="15">
        <f t="shared" si="6"/>
        <v>0</v>
      </c>
      <c r="M9" s="15" t="e">
        <f t="shared" si="3"/>
        <v>#DIV/0!</v>
      </c>
      <c r="N9" s="15" t="e">
        <f t="shared" si="4"/>
        <v>#DIV/0!</v>
      </c>
      <c r="O9" s="15" t="e">
        <f t="shared" si="5"/>
        <v>#DIV/0!</v>
      </c>
    </row>
    <row r="10" spans="1:19">
      <c r="A10" s="13"/>
      <c r="B10" s="14"/>
      <c r="C10" s="14"/>
      <c r="D10" s="14"/>
      <c r="E10" s="14"/>
      <c r="F10" s="14"/>
      <c r="G10" s="15">
        <f t="shared" si="0"/>
        <v>0</v>
      </c>
      <c r="H10" s="14"/>
      <c r="I10" s="14"/>
      <c r="J10" s="15">
        <f t="shared" si="1"/>
        <v>0</v>
      </c>
      <c r="K10" s="15">
        <f t="shared" si="2"/>
        <v>0</v>
      </c>
      <c r="L10" s="15">
        <f t="shared" si="6"/>
        <v>0</v>
      </c>
      <c r="M10" s="15" t="e">
        <f t="shared" si="3"/>
        <v>#DIV/0!</v>
      </c>
      <c r="N10" s="15" t="e">
        <f t="shared" si="4"/>
        <v>#DIV/0!</v>
      </c>
      <c r="O10" s="15" t="e">
        <f t="shared" si="5"/>
        <v>#DIV/0!</v>
      </c>
      <c r="S10" s="17"/>
    </row>
    <row r="11" spans="1:15">
      <c r="A11" s="13"/>
      <c r="B11" s="14"/>
      <c r="C11" s="14"/>
      <c r="D11" s="14"/>
      <c r="E11" s="14"/>
      <c r="F11" s="14"/>
      <c r="G11" s="15">
        <f t="shared" si="0"/>
        <v>0</v>
      </c>
      <c r="H11" s="14"/>
      <c r="I11" s="14"/>
      <c r="J11" s="15">
        <f t="shared" si="1"/>
        <v>0</v>
      </c>
      <c r="K11" s="15">
        <f t="shared" si="2"/>
        <v>0</v>
      </c>
      <c r="L11" s="15">
        <f t="shared" si="6"/>
        <v>0</v>
      </c>
      <c r="M11" s="15" t="e">
        <f t="shared" si="3"/>
        <v>#DIV/0!</v>
      </c>
      <c r="N11" s="15" t="e">
        <f t="shared" si="4"/>
        <v>#DIV/0!</v>
      </c>
      <c r="O11" s="15" t="e">
        <f t="shared" si="5"/>
        <v>#DIV/0!</v>
      </c>
    </row>
    <row r="12" spans="1:15">
      <c r="A12" s="13"/>
      <c r="B12" s="14"/>
      <c r="C12" s="14"/>
      <c r="D12" s="14"/>
      <c r="E12" s="14"/>
      <c r="F12" s="14"/>
      <c r="G12" s="15">
        <f t="shared" si="0"/>
        <v>0</v>
      </c>
      <c r="H12" s="14"/>
      <c r="I12" s="14"/>
      <c r="J12" s="15">
        <f t="shared" si="1"/>
        <v>0</v>
      </c>
      <c r="K12" s="15">
        <f t="shared" si="2"/>
        <v>0</v>
      </c>
      <c r="L12" s="15">
        <f t="shared" si="6"/>
        <v>0</v>
      </c>
      <c r="M12" s="15" t="e">
        <f t="shared" si="3"/>
        <v>#DIV/0!</v>
      </c>
      <c r="N12" s="15" t="e">
        <f t="shared" si="4"/>
        <v>#DIV/0!</v>
      </c>
      <c r="O12" s="15" t="e">
        <f t="shared" si="5"/>
        <v>#DIV/0!</v>
      </c>
    </row>
    <row r="13" spans="1:15">
      <c r="A13" s="13" t="s">
        <v>18</v>
      </c>
      <c r="B13" s="14">
        <v>1630</v>
      </c>
      <c r="C13" s="14">
        <v>2763</v>
      </c>
      <c r="D13" s="14">
        <v>885</v>
      </c>
      <c r="E13" s="14">
        <v>1330</v>
      </c>
      <c r="F13" s="14"/>
      <c r="G13" s="15">
        <f t="shared" si="0"/>
        <v>6608</v>
      </c>
      <c r="H13" s="14">
        <v>99.24</v>
      </c>
      <c r="I13" s="14">
        <v>12981</v>
      </c>
      <c r="J13" s="15">
        <f t="shared" si="1"/>
        <v>660.8</v>
      </c>
      <c r="K13" s="15">
        <f t="shared" si="2"/>
        <v>264.32</v>
      </c>
      <c r="L13" s="15">
        <f t="shared" si="6"/>
        <v>528.64</v>
      </c>
      <c r="M13" s="15">
        <f t="shared" si="3"/>
        <v>50.5182898081812</v>
      </c>
      <c r="N13" s="15">
        <f t="shared" si="4"/>
        <v>5103.72171019182</v>
      </c>
      <c r="O13" s="15">
        <f t="shared" si="5"/>
        <v>76.5558256528773</v>
      </c>
    </row>
    <row r="14" spans="1:15">
      <c r="A14" s="13"/>
      <c r="B14" s="14"/>
      <c r="C14" s="14"/>
      <c r="D14" s="14"/>
      <c r="E14" s="14"/>
      <c r="F14" s="14"/>
      <c r="G14" s="15">
        <f t="shared" si="0"/>
        <v>0</v>
      </c>
      <c r="H14" s="14"/>
      <c r="I14" s="14"/>
      <c r="J14" s="15">
        <f t="shared" si="1"/>
        <v>0</v>
      </c>
      <c r="K14" s="15">
        <f t="shared" si="2"/>
        <v>0</v>
      </c>
      <c r="L14" s="15">
        <f t="shared" si="6"/>
        <v>0</v>
      </c>
      <c r="M14" s="15" t="e">
        <f t="shared" si="3"/>
        <v>#DIV/0!</v>
      </c>
      <c r="N14" s="15" t="e">
        <f t="shared" si="4"/>
        <v>#DIV/0!</v>
      </c>
      <c r="O14" s="15" t="e">
        <f t="shared" si="5"/>
        <v>#DIV/0!</v>
      </c>
    </row>
    <row r="15" spans="1:15">
      <c r="A15" s="13"/>
      <c r="B15" s="14"/>
      <c r="C15" s="14"/>
      <c r="D15" s="14"/>
      <c r="E15" s="14"/>
      <c r="F15" s="14"/>
      <c r="G15" s="15">
        <f t="shared" si="0"/>
        <v>0</v>
      </c>
      <c r="H15" s="14"/>
      <c r="I15" s="14"/>
      <c r="J15" s="15">
        <f t="shared" si="1"/>
        <v>0</v>
      </c>
      <c r="K15" s="15">
        <f t="shared" si="2"/>
        <v>0</v>
      </c>
      <c r="L15" s="15">
        <f t="shared" si="6"/>
        <v>0</v>
      </c>
      <c r="M15" s="15" t="e">
        <f t="shared" si="3"/>
        <v>#DIV/0!</v>
      </c>
      <c r="N15" s="15" t="e">
        <f t="shared" si="4"/>
        <v>#DIV/0!</v>
      </c>
      <c r="O15" s="15" t="e">
        <f t="shared" si="5"/>
        <v>#DIV/0!</v>
      </c>
    </row>
    <row r="16" spans="1:15">
      <c r="A16" s="13"/>
      <c r="B16" s="14"/>
      <c r="C16" s="14"/>
      <c r="D16" s="14"/>
      <c r="E16" s="14"/>
      <c r="F16" s="14"/>
      <c r="G16" s="15">
        <f t="shared" si="0"/>
        <v>0</v>
      </c>
      <c r="H16" s="14"/>
      <c r="I16" s="14"/>
      <c r="J16" s="15">
        <f t="shared" si="1"/>
        <v>0</v>
      </c>
      <c r="K16" s="15">
        <f t="shared" si="2"/>
        <v>0</v>
      </c>
      <c r="L16" s="15">
        <f t="shared" si="6"/>
        <v>0</v>
      </c>
      <c r="M16" s="15" t="e">
        <f t="shared" si="3"/>
        <v>#DIV/0!</v>
      </c>
      <c r="N16" s="15" t="e">
        <f t="shared" si="4"/>
        <v>#DIV/0!</v>
      </c>
      <c r="O16" s="15" t="e">
        <f t="shared" si="5"/>
        <v>#DIV/0!</v>
      </c>
    </row>
    <row r="17" spans="1:15">
      <c r="A17" s="13"/>
      <c r="B17" s="14"/>
      <c r="C17" s="14"/>
      <c r="D17" s="14"/>
      <c r="E17" s="14"/>
      <c r="F17" s="14"/>
      <c r="G17" s="15">
        <f t="shared" si="0"/>
        <v>0</v>
      </c>
      <c r="H17" s="14"/>
      <c r="I17" s="14"/>
      <c r="J17" s="15">
        <f t="shared" si="1"/>
        <v>0</v>
      </c>
      <c r="K17" s="15">
        <f t="shared" si="2"/>
        <v>0</v>
      </c>
      <c r="L17" s="15">
        <f t="shared" si="6"/>
        <v>0</v>
      </c>
      <c r="M17" s="15" t="e">
        <f t="shared" si="3"/>
        <v>#DIV/0!</v>
      </c>
      <c r="N17" s="15" t="e">
        <f t="shared" si="4"/>
        <v>#DIV/0!</v>
      </c>
      <c r="O17" s="15" t="e">
        <f t="shared" si="5"/>
        <v>#DIV/0!</v>
      </c>
    </row>
    <row r="18" spans="1:15">
      <c r="A18" s="13"/>
      <c r="B18" s="14"/>
      <c r="C18" s="14"/>
      <c r="D18" s="14"/>
      <c r="E18" s="14"/>
      <c r="F18" s="14"/>
      <c r="G18" s="15">
        <f t="shared" si="0"/>
        <v>0</v>
      </c>
      <c r="H18" s="14"/>
      <c r="I18" s="14"/>
      <c r="J18" s="15">
        <f t="shared" si="1"/>
        <v>0</v>
      </c>
      <c r="K18" s="15">
        <f t="shared" si="2"/>
        <v>0</v>
      </c>
      <c r="L18" s="15">
        <f t="shared" si="6"/>
        <v>0</v>
      </c>
      <c r="M18" s="15" t="e">
        <f t="shared" si="3"/>
        <v>#DIV/0!</v>
      </c>
      <c r="N18" s="15" t="e">
        <f t="shared" si="4"/>
        <v>#DIV/0!</v>
      </c>
      <c r="O18" s="15" t="e">
        <f t="shared" si="5"/>
        <v>#DIV/0!</v>
      </c>
    </row>
    <row r="19" spans="1:15">
      <c r="A19" s="13"/>
      <c r="B19" s="14"/>
      <c r="C19" s="14"/>
      <c r="D19" s="14"/>
      <c r="E19" s="14"/>
      <c r="F19" s="14"/>
      <c r="G19" s="15">
        <f t="shared" si="0"/>
        <v>0</v>
      </c>
      <c r="H19" s="14"/>
      <c r="I19" s="14"/>
      <c r="J19" s="15">
        <f t="shared" si="1"/>
        <v>0</v>
      </c>
      <c r="K19" s="15">
        <f t="shared" si="2"/>
        <v>0</v>
      </c>
      <c r="L19" s="15">
        <f t="shared" si="6"/>
        <v>0</v>
      </c>
      <c r="M19" s="15" t="e">
        <f t="shared" si="3"/>
        <v>#DIV/0!</v>
      </c>
      <c r="N19" s="15" t="e">
        <f t="shared" si="4"/>
        <v>#DIV/0!</v>
      </c>
      <c r="O19" s="15" t="e">
        <f t="shared" si="5"/>
        <v>#DIV/0!</v>
      </c>
    </row>
    <row r="20" spans="1:15">
      <c r="A20" s="13"/>
      <c r="B20" s="14"/>
      <c r="C20" s="14"/>
      <c r="D20" s="14"/>
      <c r="E20" s="14"/>
      <c r="F20" s="14"/>
      <c r="G20" s="15">
        <f t="shared" si="0"/>
        <v>0</v>
      </c>
      <c r="H20" s="14"/>
      <c r="I20" s="14"/>
      <c r="J20" s="15">
        <f t="shared" si="1"/>
        <v>0</v>
      </c>
      <c r="K20" s="15">
        <f t="shared" si="2"/>
        <v>0</v>
      </c>
      <c r="L20" s="15">
        <f t="shared" si="6"/>
        <v>0</v>
      </c>
      <c r="M20" s="15" t="e">
        <f t="shared" si="3"/>
        <v>#DIV/0!</v>
      </c>
      <c r="N20" s="15" t="e">
        <f t="shared" si="4"/>
        <v>#DIV/0!</v>
      </c>
      <c r="O20" s="15" t="e">
        <f t="shared" si="5"/>
        <v>#DIV/0!</v>
      </c>
    </row>
    <row r="21" spans="1:15">
      <c r="A21" s="13"/>
      <c r="B21" s="14"/>
      <c r="C21" s="14"/>
      <c r="D21" s="14"/>
      <c r="E21" s="14"/>
      <c r="F21" s="14"/>
      <c r="G21" s="15">
        <f t="shared" si="0"/>
        <v>0</v>
      </c>
      <c r="H21" s="14"/>
      <c r="I21" s="14"/>
      <c r="J21" s="15">
        <f t="shared" si="1"/>
        <v>0</v>
      </c>
      <c r="K21" s="15">
        <f t="shared" si="2"/>
        <v>0</v>
      </c>
      <c r="L21" s="15">
        <f t="shared" si="6"/>
        <v>0</v>
      </c>
      <c r="M21" s="15" t="e">
        <f t="shared" si="3"/>
        <v>#DIV/0!</v>
      </c>
      <c r="N21" s="15" t="e">
        <f t="shared" si="4"/>
        <v>#DIV/0!</v>
      </c>
      <c r="O21" s="15" t="e">
        <f t="shared" si="5"/>
        <v>#DIV/0!</v>
      </c>
    </row>
    <row r="22" spans="1:15">
      <c r="A22" s="13"/>
      <c r="B22" s="14"/>
      <c r="C22" s="14"/>
      <c r="D22" s="14"/>
      <c r="E22" s="14"/>
      <c r="F22" s="14"/>
      <c r="G22" s="15">
        <f t="shared" si="0"/>
        <v>0</v>
      </c>
      <c r="H22" s="14"/>
      <c r="I22" s="14"/>
      <c r="J22" s="15">
        <f t="shared" si="1"/>
        <v>0</v>
      </c>
      <c r="K22" s="15">
        <f t="shared" si="2"/>
        <v>0</v>
      </c>
      <c r="L22" s="15">
        <f t="shared" si="6"/>
        <v>0</v>
      </c>
      <c r="M22" s="15" t="e">
        <f t="shared" si="3"/>
        <v>#DIV/0!</v>
      </c>
      <c r="N22" s="15" t="e">
        <f t="shared" si="4"/>
        <v>#DIV/0!</v>
      </c>
      <c r="O22" s="15" t="e">
        <f t="shared" si="5"/>
        <v>#DIV/0!</v>
      </c>
    </row>
    <row r="23" spans="1:15">
      <c r="A23" s="13"/>
      <c r="B23" s="14"/>
      <c r="C23" s="14"/>
      <c r="D23" s="14"/>
      <c r="E23" s="14"/>
      <c r="F23" s="14"/>
      <c r="G23" s="15">
        <f t="shared" si="0"/>
        <v>0</v>
      </c>
      <c r="H23" s="14"/>
      <c r="I23" s="14"/>
      <c r="J23" s="15">
        <f t="shared" si="1"/>
        <v>0</v>
      </c>
      <c r="K23" s="15">
        <f t="shared" si="2"/>
        <v>0</v>
      </c>
      <c r="L23" s="15">
        <f t="shared" si="6"/>
        <v>0</v>
      </c>
      <c r="M23" s="15" t="e">
        <f t="shared" si="3"/>
        <v>#DIV/0!</v>
      </c>
      <c r="N23" s="15" t="e">
        <f t="shared" si="4"/>
        <v>#DIV/0!</v>
      </c>
      <c r="O23" s="15" t="e">
        <f t="shared" si="5"/>
        <v>#DIV/0!</v>
      </c>
    </row>
    <row r="24" spans="1:15">
      <c r="A24" s="13"/>
      <c r="B24" s="14"/>
      <c r="C24" s="14"/>
      <c r="D24" s="14"/>
      <c r="E24" s="14"/>
      <c r="F24" s="14"/>
      <c r="G24" s="15">
        <f t="shared" si="0"/>
        <v>0</v>
      </c>
      <c r="H24" s="14"/>
      <c r="I24" s="14"/>
      <c r="J24" s="15">
        <f t="shared" si="1"/>
        <v>0</v>
      </c>
      <c r="K24" s="15">
        <f t="shared" si="2"/>
        <v>0</v>
      </c>
      <c r="L24" s="15">
        <f t="shared" si="6"/>
        <v>0</v>
      </c>
      <c r="M24" s="15" t="e">
        <f t="shared" si="3"/>
        <v>#DIV/0!</v>
      </c>
      <c r="N24" s="15" t="e">
        <f t="shared" si="4"/>
        <v>#DIV/0!</v>
      </c>
      <c r="O24" s="15" t="e">
        <f t="shared" si="5"/>
        <v>#DIV/0!</v>
      </c>
    </row>
    <row r="25" spans="1:15">
      <c r="A25" s="13"/>
      <c r="B25" s="14"/>
      <c r="C25" s="14"/>
      <c r="D25" s="14"/>
      <c r="E25" s="14"/>
      <c r="F25" s="14"/>
      <c r="G25" s="15">
        <f t="shared" si="0"/>
        <v>0</v>
      </c>
      <c r="H25" s="14"/>
      <c r="I25" s="14"/>
      <c r="J25" s="15">
        <f t="shared" si="1"/>
        <v>0</v>
      </c>
      <c r="K25" s="15">
        <f t="shared" si="2"/>
        <v>0</v>
      </c>
      <c r="L25" s="15">
        <f t="shared" si="6"/>
        <v>0</v>
      </c>
      <c r="M25" s="15" t="e">
        <f t="shared" si="3"/>
        <v>#DIV/0!</v>
      </c>
      <c r="N25" s="15" t="e">
        <f t="shared" si="4"/>
        <v>#DIV/0!</v>
      </c>
      <c r="O25" s="15" t="e">
        <f t="shared" si="5"/>
        <v>#DIV/0!</v>
      </c>
    </row>
    <row r="26" spans="1:15">
      <c r="A26" s="13"/>
      <c r="B26" s="14"/>
      <c r="C26" s="14"/>
      <c r="D26" s="14"/>
      <c r="E26" s="14"/>
      <c r="F26" s="14"/>
      <c r="G26" s="15">
        <f t="shared" si="0"/>
        <v>0</v>
      </c>
      <c r="H26" s="14"/>
      <c r="I26" s="14"/>
      <c r="J26" s="15">
        <f t="shared" si="1"/>
        <v>0</v>
      </c>
      <c r="K26" s="15">
        <f t="shared" si="2"/>
        <v>0</v>
      </c>
      <c r="L26" s="15">
        <f t="shared" si="6"/>
        <v>0</v>
      </c>
      <c r="M26" s="15" t="e">
        <f t="shared" si="3"/>
        <v>#DIV/0!</v>
      </c>
      <c r="N26" s="15" t="e">
        <f t="shared" si="4"/>
        <v>#DIV/0!</v>
      </c>
      <c r="O26" s="15" t="e">
        <f t="shared" si="5"/>
        <v>#DIV/0!</v>
      </c>
    </row>
    <row r="27" spans="1:15">
      <c r="A27" s="13"/>
      <c r="B27" s="14"/>
      <c r="C27" s="14"/>
      <c r="D27" s="14"/>
      <c r="E27" s="14"/>
      <c r="F27" s="14"/>
      <c r="G27" s="15">
        <f t="shared" si="0"/>
        <v>0</v>
      </c>
      <c r="H27" s="14"/>
      <c r="I27" s="14"/>
      <c r="J27" s="15">
        <f t="shared" si="1"/>
        <v>0</v>
      </c>
      <c r="K27" s="15">
        <f t="shared" si="2"/>
        <v>0</v>
      </c>
      <c r="L27" s="15">
        <f t="shared" si="6"/>
        <v>0</v>
      </c>
      <c r="M27" s="15" t="e">
        <f t="shared" si="3"/>
        <v>#DIV/0!</v>
      </c>
      <c r="N27" s="15" t="e">
        <f t="shared" si="4"/>
        <v>#DIV/0!</v>
      </c>
      <c r="O27" s="15" t="e">
        <f t="shared" si="5"/>
        <v>#DIV/0!</v>
      </c>
    </row>
    <row r="28" spans="1:15">
      <c r="A28" s="13"/>
      <c r="B28" s="14"/>
      <c r="C28" s="14"/>
      <c r="D28" s="14"/>
      <c r="E28" s="14"/>
      <c r="F28" s="14"/>
      <c r="G28" s="15">
        <f t="shared" si="0"/>
        <v>0</v>
      </c>
      <c r="H28" s="14"/>
      <c r="I28" s="14"/>
      <c r="J28" s="15">
        <f t="shared" si="1"/>
        <v>0</v>
      </c>
      <c r="K28" s="15">
        <f t="shared" si="2"/>
        <v>0</v>
      </c>
      <c r="L28" s="15">
        <f t="shared" si="6"/>
        <v>0</v>
      </c>
      <c r="M28" s="15" t="e">
        <f t="shared" si="3"/>
        <v>#DIV/0!</v>
      </c>
      <c r="N28" s="15" t="e">
        <f t="shared" si="4"/>
        <v>#DIV/0!</v>
      </c>
      <c r="O28" s="15" t="e">
        <f t="shared" si="5"/>
        <v>#DIV/0!</v>
      </c>
    </row>
    <row r="29" spans="1:15">
      <c r="A29" s="13"/>
      <c r="B29" s="14"/>
      <c r="C29" s="14"/>
      <c r="D29" s="14"/>
      <c r="E29" s="14"/>
      <c r="F29" s="14"/>
      <c r="G29" s="15">
        <f t="shared" si="0"/>
        <v>0</v>
      </c>
      <c r="H29" s="14"/>
      <c r="I29" s="14"/>
      <c r="J29" s="15">
        <f t="shared" si="1"/>
        <v>0</v>
      </c>
      <c r="K29" s="15">
        <f t="shared" si="2"/>
        <v>0</v>
      </c>
      <c r="L29" s="15">
        <f t="shared" si="6"/>
        <v>0</v>
      </c>
      <c r="M29" s="15" t="e">
        <f t="shared" si="3"/>
        <v>#DIV/0!</v>
      </c>
      <c r="N29" s="15" t="e">
        <f t="shared" si="4"/>
        <v>#DIV/0!</v>
      </c>
      <c r="O29" s="15" t="e">
        <f t="shared" si="5"/>
        <v>#DIV/0!</v>
      </c>
    </row>
    <row r="30" spans="1:15">
      <c r="A30" s="13"/>
      <c r="B30" s="14"/>
      <c r="C30" s="14"/>
      <c r="D30" s="14"/>
      <c r="E30" s="14"/>
      <c r="F30" s="14"/>
      <c r="G30" s="15">
        <f t="shared" si="0"/>
        <v>0</v>
      </c>
      <c r="H30" s="14"/>
      <c r="I30" s="14"/>
      <c r="J30" s="15">
        <f t="shared" si="1"/>
        <v>0</v>
      </c>
      <c r="K30" s="15">
        <f t="shared" si="2"/>
        <v>0</v>
      </c>
      <c r="L30" s="15">
        <f t="shared" si="6"/>
        <v>0</v>
      </c>
      <c r="M30" s="15" t="e">
        <f t="shared" si="3"/>
        <v>#DIV/0!</v>
      </c>
      <c r="N30" s="15" t="e">
        <f t="shared" si="4"/>
        <v>#DIV/0!</v>
      </c>
      <c r="O30" s="15" t="e">
        <f t="shared" si="5"/>
        <v>#DIV/0!</v>
      </c>
    </row>
    <row r="31" spans="1:15">
      <c r="A31" s="13"/>
      <c r="B31" s="14"/>
      <c r="C31" s="14"/>
      <c r="D31" s="14"/>
      <c r="E31" s="14"/>
      <c r="F31" s="14"/>
      <c r="G31" s="15">
        <f t="shared" si="0"/>
        <v>0</v>
      </c>
      <c r="H31" s="14"/>
      <c r="I31" s="14"/>
      <c r="J31" s="15">
        <f t="shared" si="1"/>
        <v>0</v>
      </c>
      <c r="K31" s="15">
        <f t="shared" si="2"/>
        <v>0</v>
      </c>
      <c r="L31" s="15">
        <f t="shared" si="6"/>
        <v>0</v>
      </c>
      <c r="M31" s="15" t="e">
        <f t="shared" si="3"/>
        <v>#DIV/0!</v>
      </c>
      <c r="N31" s="15" t="e">
        <f t="shared" si="4"/>
        <v>#DIV/0!</v>
      </c>
      <c r="O31" s="15" t="e">
        <f t="shared" si="5"/>
        <v>#DIV/0!</v>
      </c>
    </row>
    <row r="32" spans="1:15">
      <c r="A32" s="13"/>
      <c r="B32" s="14"/>
      <c r="C32" s="14"/>
      <c r="D32" s="14"/>
      <c r="E32" s="14"/>
      <c r="F32" s="14"/>
      <c r="G32" s="15">
        <f t="shared" si="0"/>
        <v>0</v>
      </c>
      <c r="H32" s="14"/>
      <c r="I32" s="14"/>
      <c r="J32" s="15">
        <f t="shared" si="1"/>
        <v>0</v>
      </c>
      <c r="K32" s="15">
        <f t="shared" si="2"/>
        <v>0</v>
      </c>
      <c r="L32" s="15">
        <f t="shared" si="6"/>
        <v>0</v>
      </c>
      <c r="M32" s="15" t="e">
        <f t="shared" si="3"/>
        <v>#DIV/0!</v>
      </c>
      <c r="N32" s="15" t="e">
        <f t="shared" si="4"/>
        <v>#DIV/0!</v>
      </c>
      <c r="O32" s="15" t="e">
        <f t="shared" si="5"/>
        <v>#DIV/0!</v>
      </c>
    </row>
    <row r="33" spans="1:15">
      <c r="A33" s="13"/>
      <c r="B33" s="14"/>
      <c r="C33" s="14"/>
      <c r="D33" s="14"/>
      <c r="E33" s="14"/>
      <c r="F33" s="14"/>
      <c r="G33" s="15">
        <f t="shared" si="0"/>
        <v>0</v>
      </c>
      <c r="H33" s="14"/>
      <c r="I33" s="14"/>
      <c r="J33" s="15">
        <f t="shared" si="1"/>
        <v>0</v>
      </c>
      <c r="K33" s="15">
        <f t="shared" si="2"/>
        <v>0</v>
      </c>
      <c r="L33" s="15">
        <f t="shared" si="6"/>
        <v>0</v>
      </c>
      <c r="M33" s="15" t="e">
        <f t="shared" si="3"/>
        <v>#DIV/0!</v>
      </c>
      <c r="N33" s="15" t="e">
        <f t="shared" si="4"/>
        <v>#DIV/0!</v>
      </c>
      <c r="O33" s="15" t="e">
        <f t="shared" si="5"/>
        <v>#DIV/0!</v>
      </c>
    </row>
    <row r="34" spans="1:15">
      <c r="A34" s="13"/>
      <c r="B34" s="14"/>
      <c r="C34" s="14"/>
      <c r="D34" s="14"/>
      <c r="E34" s="14"/>
      <c r="F34" s="14"/>
      <c r="G34" s="15">
        <f t="shared" si="0"/>
        <v>0</v>
      </c>
      <c r="H34" s="14"/>
      <c r="I34" s="14"/>
      <c r="J34" s="15">
        <f t="shared" si="1"/>
        <v>0</v>
      </c>
      <c r="K34" s="15">
        <f t="shared" si="2"/>
        <v>0</v>
      </c>
      <c r="L34" s="15">
        <f t="shared" si="6"/>
        <v>0</v>
      </c>
      <c r="M34" s="15" t="e">
        <f t="shared" si="3"/>
        <v>#DIV/0!</v>
      </c>
      <c r="N34" s="15" t="e">
        <f t="shared" si="4"/>
        <v>#DIV/0!</v>
      </c>
      <c r="O34" s="15" t="e">
        <f t="shared" si="5"/>
        <v>#DIV/0!</v>
      </c>
    </row>
    <row r="35" spans="1:15">
      <c r="A35" s="13"/>
      <c r="B35" s="14"/>
      <c r="C35" s="14"/>
      <c r="D35" s="14"/>
      <c r="E35" s="14"/>
      <c r="F35" s="14"/>
      <c r="G35" s="15">
        <f t="shared" si="0"/>
        <v>0</v>
      </c>
      <c r="H35" s="14"/>
      <c r="I35" s="14"/>
      <c r="J35" s="15">
        <f t="shared" si="1"/>
        <v>0</v>
      </c>
      <c r="K35" s="15">
        <f t="shared" si="2"/>
        <v>0</v>
      </c>
      <c r="L35" s="15">
        <f t="shared" si="6"/>
        <v>0</v>
      </c>
      <c r="M35" s="15" t="e">
        <f t="shared" si="3"/>
        <v>#DIV/0!</v>
      </c>
      <c r="N35" s="15" t="e">
        <f t="shared" si="4"/>
        <v>#DIV/0!</v>
      </c>
      <c r="O35" s="15" t="e">
        <f t="shared" si="5"/>
        <v>#DIV/0!</v>
      </c>
    </row>
    <row r="36" spans="1:15">
      <c r="A36" s="13"/>
      <c r="B36" s="14"/>
      <c r="C36" s="14"/>
      <c r="D36" s="14"/>
      <c r="E36" s="14"/>
      <c r="F36" s="14"/>
      <c r="G36" s="15">
        <f t="shared" si="0"/>
        <v>0</v>
      </c>
      <c r="H36" s="14"/>
      <c r="I36" s="14"/>
      <c r="J36" s="15">
        <f t="shared" si="1"/>
        <v>0</v>
      </c>
      <c r="K36" s="15">
        <f t="shared" si="2"/>
        <v>0</v>
      </c>
      <c r="L36" s="15">
        <f t="shared" si="6"/>
        <v>0</v>
      </c>
      <c r="M36" s="15" t="e">
        <f t="shared" si="3"/>
        <v>#DIV/0!</v>
      </c>
      <c r="N36" s="15" t="e">
        <f t="shared" si="4"/>
        <v>#DIV/0!</v>
      </c>
      <c r="O36" s="15" t="e">
        <f t="shared" si="5"/>
        <v>#DIV/0!</v>
      </c>
    </row>
    <row r="37" spans="1:15">
      <c r="A37" s="13"/>
      <c r="B37" s="14"/>
      <c r="C37" s="14"/>
      <c r="D37" s="14"/>
      <c r="E37" s="14"/>
      <c r="F37" s="14"/>
      <c r="G37" s="15">
        <f t="shared" si="0"/>
        <v>0</v>
      </c>
      <c r="H37" s="14"/>
      <c r="I37" s="14"/>
      <c r="J37" s="15">
        <f t="shared" si="1"/>
        <v>0</v>
      </c>
      <c r="K37" s="15">
        <f t="shared" si="2"/>
        <v>0</v>
      </c>
      <c r="L37" s="15">
        <f t="shared" si="6"/>
        <v>0</v>
      </c>
      <c r="M37" s="15" t="e">
        <f t="shared" si="3"/>
        <v>#DIV/0!</v>
      </c>
      <c r="N37" s="15" t="e">
        <f t="shared" si="4"/>
        <v>#DIV/0!</v>
      </c>
      <c r="O37" s="15" t="e">
        <f t="shared" si="5"/>
        <v>#DIV/0!</v>
      </c>
    </row>
    <row r="38" spans="1:15">
      <c r="A38" s="13"/>
      <c r="B38" s="14"/>
      <c r="C38" s="14"/>
      <c r="D38" s="14"/>
      <c r="E38" s="14"/>
      <c r="F38" s="14"/>
      <c r="G38" s="15">
        <f t="shared" si="0"/>
        <v>0</v>
      </c>
      <c r="H38" s="14"/>
      <c r="I38" s="14"/>
      <c r="J38" s="15">
        <f t="shared" si="1"/>
        <v>0</v>
      </c>
      <c r="K38" s="15">
        <f t="shared" si="2"/>
        <v>0</v>
      </c>
      <c r="L38" s="15">
        <f t="shared" si="6"/>
        <v>0</v>
      </c>
      <c r="M38" s="15" t="e">
        <f t="shared" si="3"/>
        <v>#DIV/0!</v>
      </c>
      <c r="N38" s="15" t="e">
        <f t="shared" si="4"/>
        <v>#DIV/0!</v>
      </c>
      <c r="O38" s="15" t="e">
        <f t="shared" si="5"/>
        <v>#DIV/0!</v>
      </c>
    </row>
    <row r="39" spans="1:15">
      <c r="A39" s="13"/>
      <c r="B39" s="14"/>
      <c r="C39" s="14"/>
      <c r="D39" s="14"/>
      <c r="E39" s="14"/>
      <c r="F39" s="14"/>
      <c r="G39" s="15">
        <f t="shared" si="0"/>
        <v>0</v>
      </c>
      <c r="H39" s="14"/>
      <c r="I39" s="14"/>
      <c r="J39" s="15">
        <f t="shared" si="1"/>
        <v>0</v>
      </c>
      <c r="K39" s="15">
        <f t="shared" si="2"/>
        <v>0</v>
      </c>
      <c r="L39" s="15">
        <f t="shared" si="6"/>
        <v>0</v>
      </c>
      <c r="M39" s="15" t="e">
        <f t="shared" si="3"/>
        <v>#DIV/0!</v>
      </c>
      <c r="N39" s="15" t="e">
        <f t="shared" si="4"/>
        <v>#DIV/0!</v>
      </c>
      <c r="O39" s="15" t="e">
        <f t="shared" si="5"/>
        <v>#DIV/0!</v>
      </c>
    </row>
    <row r="40" spans="1:15">
      <c r="A40" s="13"/>
      <c r="B40" s="14"/>
      <c r="C40" s="14"/>
      <c r="D40" s="14"/>
      <c r="E40" s="14"/>
      <c r="F40" s="14"/>
      <c r="G40" s="15">
        <f t="shared" si="0"/>
        <v>0</v>
      </c>
      <c r="H40" s="14"/>
      <c r="I40" s="14"/>
      <c r="J40" s="15">
        <f t="shared" si="1"/>
        <v>0</v>
      </c>
      <c r="K40" s="15">
        <f t="shared" si="2"/>
        <v>0</v>
      </c>
      <c r="L40" s="15">
        <f t="shared" si="6"/>
        <v>0</v>
      </c>
      <c r="M40" s="15" t="e">
        <f t="shared" si="3"/>
        <v>#DIV/0!</v>
      </c>
      <c r="N40" s="15" t="e">
        <f t="shared" si="4"/>
        <v>#DIV/0!</v>
      </c>
      <c r="O40" s="15" t="e">
        <f t="shared" si="5"/>
        <v>#DIV/0!</v>
      </c>
    </row>
    <row r="41" spans="1:15">
      <c r="A41" s="13"/>
      <c r="B41" s="14"/>
      <c r="C41" s="14"/>
      <c r="D41" s="14"/>
      <c r="E41" s="14"/>
      <c r="F41" s="14"/>
      <c r="G41" s="15">
        <f t="shared" si="0"/>
        <v>0</v>
      </c>
      <c r="H41" s="14"/>
      <c r="I41" s="14"/>
      <c r="J41" s="15">
        <f t="shared" si="1"/>
        <v>0</v>
      </c>
      <c r="K41" s="15">
        <f t="shared" si="2"/>
        <v>0</v>
      </c>
      <c r="L41" s="15">
        <f t="shared" si="6"/>
        <v>0</v>
      </c>
      <c r="M41" s="15" t="e">
        <f t="shared" si="3"/>
        <v>#DIV/0!</v>
      </c>
      <c r="N41" s="15" t="e">
        <f t="shared" si="4"/>
        <v>#DIV/0!</v>
      </c>
      <c r="O41" s="15" t="e">
        <f t="shared" si="5"/>
        <v>#DIV/0!</v>
      </c>
    </row>
    <row r="42" spans="1:15">
      <c r="A42" s="13"/>
      <c r="B42" s="14"/>
      <c r="C42" s="14"/>
      <c r="D42" s="14"/>
      <c r="E42" s="14"/>
      <c r="F42" s="14"/>
      <c r="G42" s="15">
        <f t="shared" si="0"/>
        <v>0</v>
      </c>
      <c r="H42" s="14"/>
      <c r="I42" s="14"/>
      <c r="J42" s="15">
        <f t="shared" si="1"/>
        <v>0</v>
      </c>
      <c r="K42" s="15">
        <f t="shared" si="2"/>
        <v>0</v>
      </c>
      <c r="L42" s="15">
        <f t="shared" si="6"/>
        <v>0</v>
      </c>
      <c r="M42" s="15" t="e">
        <f t="shared" si="3"/>
        <v>#DIV/0!</v>
      </c>
      <c r="N42" s="15" t="e">
        <f t="shared" si="4"/>
        <v>#DIV/0!</v>
      </c>
      <c r="O42" s="15" t="e">
        <f t="shared" si="5"/>
        <v>#DIV/0!</v>
      </c>
    </row>
    <row r="43" spans="1:15">
      <c r="A43" s="13"/>
      <c r="B43" s="14"/>
      <c r="C43" s="14"/>
      <c r="D43" s="14"/>
      <c r="E43" s="14"/>
      <c r="F43" s="14"/>
      <c r="G43" s="15">
        <f t="shared" si="0"/>
        <v>0</v>
      </c>
      <c r="H43" s="14"/>
      <c r="I43" s="14"/>
      <c r="J43" s="15">
        <f t="shared" si="1"/>
        <v>0</v>
      </c>
      <c r="K43" s="15">
        <f t="shared" si="2"/>
        <v>0</v>
      </c>
      <c r="L43" s="15">
        <f t="shared" si="6"/>
        <v>0</v>
      </c>
      <c r="M43" s="15" t="e">
        <f t="shared" si="3"/>
        <v>#DIV/0!</v>
      </c>
      <c r="N43" s="15" t="e">
        <f t="shared" si="4"/>
        <v>#DIV/0!</v>
      </c>
      <c r="O43" s="15" t="e">
        <f t="shared" si="5"/>
        <v>#DIV/0!</v>
      </c>
    </row>
    <row r="44" spans="1:15">
      <c r="A44" s="13"/>
      <c r="B44" s="14"/>
      <c r="C44" s="14"/>
      <c r="D44" s="14"/>
      <c r="E44" s="14"/>
      <c r="F44" s="14"/>
      <c r="G44" s="15">
        <f t="shared" si="0"/>
        <v>0</v>
      </c>
      <c r="H44" s="14"/>
      <c r="I44" s="14"/>
      <c r="J44" s="15">
        <f t="shared" si="1"/>
        <v>0</v>
      </c>
      <c r="K44" s="15">
        <f t="shared" si="2"/>
        <v>0</v>
      </c>
      <c r="L44" s="15">
        <f t="shared" si="6"/>
        <v>0</v>
      </c>
      <c r="M44" s="15" t="e">
        <f t="shared" si="3"/>
        <v>#DIV/0!</v>
      </c>
      <c r="N44" s="15" t="e">
        <f t="shared" si="4"/>
        <v>#DIV/0!</v>
      </c>
      <c r="O44" s="15" t="e">
        <f t="shared" si="5"/>
        <v>#DIV/0!</v>
      </c>
    </row>
    <row r="45" spans="1:15">
      <c r="A45" s="13"/>
      <c r="B45" s="14"/>
      <c r="C45" s="14"/>
      <c r="D45" s="14"/>
      <c r="E45" s="14"/>
      <c r="F45" s="14"/>
      <c r="G45" s="15">
        <f t="shared" si="0"/>
        <v>0</v>
      </c>
      <c r="H45" s="14"/>
      <c r="I45" s="14"/>
      <c r="J45" s="15">
        <f t="shared" si="1"/>
        <v>0</v>
      </c>
      <c r="K45" s="15">
        <f t="shared" si="2"/>
        <v>0</v>
      </c>
      <c r="L45" s="15">
        <f t="shared" si="6"/>
        <v>0</v>
      </c>
      <c r="M45" s="15" t="e">
        <f t="shared" si="3"/>
        <v>#DIV/0!</v>
      </c>
      <c r="N45" s="15" t="e">
        <f t="shared" si="4"/>
        <v>#DIV/0!</v>
      </c>
      <c r="O45" s="15" t="e">
        <f t="shared" si="5"/>
        <v>#DIV/0!</v>
      </c>
    </row>
    <row r="46" spans="1:15">
      <c r="A46" s="13"/>
      <c r="B46" s="14"/>
      <c r="C46" s="14"/>
      <c r="D46" s="14"/>
      <c r="E46" s="14"/>
      <c r="F46" s="14"/>
      <c r="G46" s="15">
        <f t="shared" si="0"/>
        <v>0</v>
      </c>
      <c r="H46" s="14"/>
      <c r="I46" s="14"/>
      <c r="J46" s="15">
        <f t="shared" si="1"/>
        <v>0</v>
      </c>
      <c r="K46" s="15">
        <f t="shared" si="2"/>
        <v>0</v>
      </c>
      <c r="L46" s="15">
        <f t="shared" si="6"/>
        <v>0</v>
      </c>
      <c r="M46" s="15" t="e">
        <f t="shared" si="3"/>
        <v>#DIV/0!</v>
      </c>
      <c r="N46" s="15" t="e">
        <f t="shared" si="4"/>
        <v>#DIV/0!</v>
      </c>
      <c r="O46" s="15" t="e">
        <f t="shared" si="5"/>
        <v>#DIV/0!</v>
      </c>
    </row>
    <row r="47" spans="1:15">
      <c r="A47" s="13"/>
      <c r="B47" s="14"/>
      <c r="C47" s="14"/>
      <c r="D47" s="14"/>
      <c r="E47" s="14"/>
      <c r="F47" s="14"/>
      <c r="G47" s="15">
        <f t="shared" si="0"/>
        <v>0</v>
      </c>
      <c r="H47" s="14"/>
      <c r="I47" s="14"/>
      <c r="J47" s="15">
        <f t="shared" si="1"/>
        <v>0</v>
      </c>
      <c r="K47" s="15">
        <f t="shared" si="2"/>
        <v>0</v>
      </c>
      <c r="L47" s="15">
        <f t="shared" si="6"/>
        <v>0</v>
      </c>
      <c r="M47" s="15" t="e">
        <f t="shared" si="3"/>
        <v>#DIV/0!</v>
      </c>
      <c r="N47" s="15" t="e">
        <f t="shared" si="4"/>
        <v>#DIV/0!</v>
      </c>
      <c r="O47" s="15" t="e">
        <f t="shared" si="5"/>
        <v>#DIV/0!</v>
      </c>
    </row>
    <row r="48" spans="1:15">
      <c r="A48" s="13"/>
      <c r="B48" s="14"/>
      <c r="C48" s="14"/>
      <c r="D48" s="14"/>
      <c r="E48" s="14"/>
      <c r="F48" s="14"/>
      <c r="G48" s="15">
        <f t="shared" si="0"/>
        <v>0</v>
      </c>
      <c r="H48" s="14"/>
      <c r="I48" s="14"/>
      <c r="J48" s="15">
        <f t="shared" si="1"/>
        <v>0</v>
      </c>
      <c r="K48" s="15">
        <f t="shared" si="2"/>
        <v>0</v>
      </c>
      <c r="L48" s="15">
        <f t="shared" si="6"/>
        <v>0</v>
      </c>
      <c r="M48" s="15" t="e">
        <f t="shared" si="3"/>
        <v>#DIV/0!</v>
      </c>
      <c r="N48" s="15" t="e">
        <f t="shared" si="4"/>
        <v>#DIV/0!</v>
      </c>
      <c r="O48" s="15" t="e">
        <f t="shared" si="5"/>
        <v>#DIV/0!</v>
      </c>
    </row>
    <row r="49" spans="1:15">
      <c r="A49" s="13"/>
      <c r="B49" s="14"/>
      <c r="C49" s="14"/>
      <c r="D49" s="14"/>
      <c r="E49" s="14"/>
      <c r="F49" s="14"/>
      <c r="G49" s="15">
        <f t="shared" si="0"/>
        <v>0</v>
      </c>
      <c r="H49" s="14"/>
      <c r="I49" s="14"/>
      <c r="J49" s="15">
        <f t="shared" si="1"/>
        <v>0</v>
      </c>
      <c r="K49" s="15">
        <f t="shared" si="2"/>
        <v>0</v>
      </c>
      <c r="L49" s="15">
        <f t="shared" si="6"/>
        <v>0</v>
      </c>
      <c r="M49" s="15" t="e">
        <f t="shared" si="3"/>
        <v>#DIV/0!</v>
      </c>
      <c r="N49" s="15" t="e">
        <f t="shared" si="4"/>
        <v>#DIV/0!</v>
      </c>
      <c r="O49" s="15" t="e">
        <f t="shared" si="5"/>
        <v>#DIV/0!</v>
      </c>
    </row>
    <row r="50" spans="1:15">
      <c r="A50" s="13"/>
      <c r="B50" s="14"/>
      <c r="C50" s="14"/>
      <c r="D50" s="14"/>
      <c r="E50" s="14"/>
      <c r="F50" s="14"/>
      <c r="G50" s="15">
        <f t="shared" si="0"/>
        <v>0</v>
      </c>
      <c r="H50" s="14"/>
      <c r="I50" s="14"/>
      <c r="J50" s="15">
        <f t="shared" si="1"/>
        <v>0</v>
      </c>
      <c r="K50" s="15">
        <f t="shared" si="2"/>
        <v>0</v>
      </c>
      <c r="L50" s="15">
        <f t="shared" si="6"/>
        <v>0</v>
      </c>
      <c r="M50" s="15" t="e">
        <f t="shared" si="3"/>
        <v>#DIV/0!</v>
      </c>
      <c r="N50" s="15" t="e">
        <f t="shared" si="4"/>
        <v>#DIV/0!</v>
      </c>
      <c r="O50" s="15" t="e">
        <f t="shared" si="5"/>
        <v>#DIV/0!</v>
      </c>
    </row>
    <row r="51" spans="1:15">
      <c r="A51" s="13"/>
      <c r="B51" s="14"/>
      <c r="C51" s="14"/>
      <c r="D51" s="14"/>
      <c r="E51" s="14"/>
      <c r="F51" s="14"/>
      <c r="G51" s="15">
        <f t="shared" si="0"/>
        <v>0</v>
      </c>
      <c r="H51" s="14"/>
      <c r="I51" s="14"/>
      <c r="J51" s="15">
        <f t="shared" si="1"/>
        <v>0</v>
      </c>
      <c r="K51" s="15">
        <f t="shared" si="2"/>
        <v>0</v>
      </c>
      <c r="L51" s="15">
        <f t="shared" si="6"/>
        <v>0</v>
      </c>
      <c r="M51" s="15" t="e">
        <f t="shared" si="3"/>
        <v>#DIV/0!</v>
      </c>
      <c r="N51" s="15" t="e">
        <f t="shared" si="4"/>
        <v>#DIV/0!</v>
      </c>
      <c r="O51" s="15" t="e">
        <f t="shared" si="5"/>
        <v>#DIV/0!</v>
      </c>
    </row>
    <row r="52" spans="1:15">
      <c r="A52" s="13"/>
      <c r="B52" s="14"/>
      <c r="C52" s="14"/>
      <c r="D52" s="14"/>
      <c r="E52" s="14"/>
      <c r="F52" s="14"/>
      <c r="G52" s="15">
        <f t="shared" si="0"/>
        <v>0</v>
      </c>
      <c r="H52" s="14"/>
      <c r="I52" s="14"/>
      <c r="J52" s="15">
        <f t="shared" si="1"/>
        <v>0</v>
      </c>
      <c r="K52" s="15">
        <f t="shared" si="2"/>
        <v>0</v>
      </c>
      <c r="L52" s="15">
        <f t="shared" si="6"/>
        <v>0</v>
      </c>
      <c r="M52" s="15" t="e">
        <f t="shared" si="3"/>
        <v>#DIV/0!</v>
      </c>
      <c r="N52" s="15" t="e">
        <f t="shared" si="4"/>
        <v>#DIV/0!</v>
      </c>
      <c r="O52" s="15" t="e">
        <f t="shared" si="5"/>
        <v>#DIV/0!</v>
      </c>
    </row>
    <row r="53" spans="1:15">
      <c r="A53" s="13"/>
      <c r="B53" s="14"/>
      <c r="C53" s="14"/>
      <c r="D53" s="14"/>
      <c r="E53" s="14"/>
      <c r="F53" s="14"/>
      <c r="G53" s="15">
        <f t="shared" si="0"/>
        <v>0</v>
      </c>
      <c r="H53" s="14"/>
      <c r="I53" s="14"/>
      <c r="J53" s="15">
        <f t="shared" si="1"/>
        <v>0</v>
      </c>
      <c r="K53" s="15">
        <f t="shared" si="2"/>
        <v>0</v>
      </c>
      <c r="L53" s="15">
        <f t="shared" si="6"/>
        <v>0</v>
      </c>
      <c r="M53" s="15" t="e">
        <f t="shared" si="3"/>
        <v>#DIV/0!</v>
      </c>
      <c r="N53" s="15" t="e">
        <f t="shared" si="4"/>
        <v>#DIV/0!</v>
      </c>
      <c r="O53" s="15" t="e">
        <f t="shared" si="5"/>
        <v>#DIV/0!</v>
      </c>
    </row>
    <row r="54" spans="1:15">
      <c r="A54" s="13"/>
      <c r="B54" s="14"/>
      <c r="C54" s="14"/>
      <c r="D54" s="14"/>
      <c r="E54" s="14"/>
      <c r="F54" s="14"/>
      <c r="G54" s="15">
        <f t="shared" si="0"/>
        <v>0</v>
      </c>
      <c r="H54" s="14"/>
      <c r="I54" s="14"/>
      <c r="J54" s="15">
        <f t="shared" si="1"/>
        <v>0</v>
      </c>
      <c r="K54" s="15">
        <f t="shared" si="2"/>
        <v>0</v>
      </c>
      <c r="L54" s="15">
        <f t="shared" si="6"/>
        <v>0</v>
      </c>
      <c r="M54" s="15" t="e">
        <f t="shared" si="3"/>
        <v>#DIV/0!</v>
      </c>
      <c r="N54" s="15" t="e">
        <f t="shared" si="4"/>
        <v>#DIV/0!</v>
      </c>
      <c r="O54" s="15" t="e">
        <f t="shared" si="5"/>
        <v>#DIV/0!</v>
      </c>
    </row>
  </sheetData>
  <sheetProtection password="87A0" sheet="1" objects="1"/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E25" sqref="E25"/>
    </sheetView>
  </sheetViews>
  <sheetFormatPr defaultColWidth="9" defaultRowHeight="13.5"/>
  <cols>
    <col min="1" max="1" width="9" style="1"/>
    <col min="2" max="2" width="14.3416666666667" style="1" customWidth="1"/>
    <col min="3" max="3" width="9" style="1"/>
    <col min="4" max="4" width="12.25" style="1" customWidth="1"/>
    <col min="5" max="5" width="11.3166666666667" style="1" customWidth="1"/>
    <col min="6" max="6" width="10.3" style="1" customWidth="1"/>
    <col min="7" max="7" width="7.125" style="1" customWidth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1166666666667" style="1" customWidth="1"/>
    <col min="16" max="16384" width="9" style="1"/>
  </cols>
  <sheetData>
    <row r="1" s="1" customFormat="1" ht="34.5" spans="1:1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4" t="s">
        <v>15</v>
      </c>
    </row>
    <row r="3" s="1" customFormat="1" spans="1:15">
      <c r="A3" s="5" t="s">
        <v>20</v>
      </c>
      <c r="B3" s="6">
        <v>1510</v>
      </c>
      <c r="C3" s="10">
        <v>3951</v>
      </c>
      <c r="D3" s="6">
        <v>885</v>
      </c>
      <c r="E3" s="6">
        <v>1330</v>
      </c>
      <c r="F3" s="7"/>
      <c r="G3" s="8">
        <f t="shared" ref="G3:G20" si="0">B3+C3+D3+E3+F3</f>
        <v>7676</v>
      </c>
      <c r="H3" s="9">
        <v>364.8</v>
      </c>
      <c r="I3" s="34">
        <v>14856</v>
      </c>
      <c r="J3" s="16">
        <f t="shared" ref="J3:J20" si="1">G3*10%</f>
        <v>767.6</v>
      </c>
      <c r="K3" s="16">
        <f t="shared" ref="K3:K20" si="2">G3*4%</f>
        <v>307.04</v>
      </c>
      <c r="L3" s="16">
        <f>G3*10%</f>
        <v>767.6</v>
      </c>
      <c r="M3" s="16">
        <f t="shared" ref="M3:M20" si="3">G3*H3/I3</f>
        <v>188.489822294023</v>
      </c>
      <c r="N3" s="16">
        <f t="shared" ref="N3:N20" si="4">G3-J3-K3-L3-M3</f>
        <v>5645.27017770598</v>
      </c>
      <c r="O3" s="16">
        <f t="shared" ref="O3:O20" si="5">IF(N3&lt;=3000,N3*0.5%,IF(AND(N3&gt;3000,N3&lt;=5000),N3*1%,IF(AND(N3&gt;5000,N3&lt;=10000),N3*1.5%)))</f>
        <v>84.6790526655896</v>
      </c>
    </row>
    <row r="4" s="1" customFormat="1" spans="1:15">
      <c r="A4" s="5" t="s">
        <v>21</v>
      </c>
      <c r="B4" s="6">
        <v>1510</v>
      </c>
      <c r="C4" s="10">
        <v>3686</v>
      </c>
      <c r="D4" s="6">
        <v>885</v>
      </c>
      <c r="E4" s="6">
        <v>1330</v>
      </c>
      <c r="F4" s="7"/>
      <c r="G4" s="8">
        <f t="shared" si="0"/>
        <v>7411</v>
      </c>
      <c r="H4" s="9">
        <v>432.8</v>
      </c>
      <c r="I4" s="34">
        <v>14365</v>
      </c>
      <c r="J4" s="16">
        <f t="shared" si="1"/>
        <v>741.1</v>
      </c>
      <c r="K4" s="16">
        <f t="shared" si="2"/>
        <v>296.44</v>
      </c>
      <c r="L4" s="16">
        <f t="shared" ref="L4:L20" si="6">G4*8%</f>
        <v>592.88</v>
      </c>
      <c r="M4" s="16">
        <f t="shared" si="3"/>
        <v>223.284427427776</v>
      </c>
      <c r="N4" s="16">
        <f t="shared" si="4"/>
        <v>5557.29557257222</v>
      </c>
      <c r="O4" s="16">
        <f t="shared" si="5"/>
        <v>83.3594335885834</v>
      </c>
    </row>
    <row r="5" s="1" customFormat="1" spans="1:15">
      <c r="A5" s="5" t="s">
        <v>22</v>
      </c>
      <c r="B5" s="6">
        <v>1260</v>
      </c>
      <c r="C5" s="10">
        <v>2618</v>
      </c>
      <c r="D5" s="6">
        <v>790</v>
      </c>
      <c r="E5" s="6">
        <v>1185</v>
      </c>
      <c r="F5" s="7"/>
      <c r="G5" s="8">
        <f t="shared" si="0"/>
        <v>5853</v>
      </c>
      <c r="H5" s="9">
        <v>71.31</v>
      </c>
      <c r="I5" s="34">
        <v>11375</v>
      </c>
      <c r="J5" s="16">
        <f t="shared" si="1"/>
        <v>585.3</v>
      </c>
      <c r="K5" s="16">
        <f t="shared" si="2"/>
        <v>234.12</v>
      </c>
      <c r="L5" s="16">
        <f t="shared" si="6"/>
        <v>468.24</v>
      </c>
      <c r="M5" s="16">
        <f t="shared" si="3"/>
        <v>36.6925213186813</v>
      </c>
      <c r="N5" s="16">
        <f t="shared" si="4"/>
        <v>4528.64747868132</v>
      </c>
      <c r="O5" s="16">
        <f t="shared" si="5"/>
        <v>45.2864747868132</v>
      </c>
    </row>
    <row r="6" s="1" customFormat="1" spans="1:15">
      <c r="A6" s="5" t="s">
        <v>23</v>
      </c>
      <c r="B6" s="6">
        <v>1010</v>
      </c>
      <c r="C6" s="10">
        <v>2427</v>
      </c>
      <c r="D6" s="6">
        <v>740</v>
      </c>
      <c r="E6" s="6">
        <v>1105</v>
      </c>
      <c r="F6" s="7"/>
      <c r="G6" s="8">
        <f t="shared" si="0"/>
        <v>5282</v>
      </c>
      <c r="H6" s="9">
        <v>17.32</v>
      </c>
      <c r="I6" s="34">
        <v>10788</v>
      </c>
      <c r="J6" s="16">
        <f t="shared" si="1"/>
        <v>528.2</v>
      </c>
      <c r="K6" s="16">
        <f t="shared" si="2"/>
        <v>211.28</v>
      </c>
      <c r="L6" s="16">
        <f t="shared" si="6"/>
        <v>422.56</v>
      </c>
      <c r="M6" s="16">
        <f t="shared" si="3"/>
        <v>8.48018539117538</v>
      </c>
      <c r="N6" s="16">
        <f t="shared" si="4"/>
        <v>4111.47981460883</v>
      </c>
      <c r="O6" s="16">
        <f t="shared" si="5"/>
        <v>41.1147981460883</v>
      </c>
    </row>
    <row r="7" s="1" customFormat="1" spans="1:15">
      <c r="A7" s="5" t="s">
        <v>24</v>
      </c>
      <c r="B7" s="6">
        <v>1010</v>
      </c>
      <c r="C7" s="10">
        <v>2531</v>
      </c>
      <c r="D7" s="6">
        <v>740</v>
      </c>
      <c r="E7" s="6">
        <v>1105</v>
      </c>
      <c r="F7" s="7"/>
      <c r="G7" s="8">
        <f t="shared" si="0"/>
        <v>5386</v>
      </c>
      <c r="H7" s="9">
        <v>77.93</v>
      </c>
      <c r="I7" s="34">
        <v>10814</v>
      </c>
      <c r="J7" s="16">
        <f t="shared" si="1"/>
        <v>538.6</v>
      </c>
      <c r="K7" s="16">
        <f t="shared" si="2"/>
        <v>215.44</v>
      </c>
      <c r="L7" s="16">
        <f t="shared" si="6"/>
        <v>430.88</v>
      </c>
      <c r="M7" s="16">
        <f t="shared" si="3"/>
        <v>38.8136656186425</v>
      </c>
      <c r="N7" s="16">
        <f t="shared" si="4"/>
        <v>4162.26633438136</v>
      </c>
      <c r="O7" s="16">
        <f t="shared" si="5"/>
        <v>41.6226633438136</v>
      </c>
    </row>
    <row r="8" s="1" customFormat="1" spans="1:15">
      <c r="A8" s="5" t="s">
        <v>25</v>
      </c>
      <c r="B8" s="10">
        <v>1010</v>
      </c>
      <c r="C8" s="10">
        <v>2340</v>
      </c>
      <c r="D8" s="6">
        <v>740</v>
      </c>
      <c r="E8" s="6">
        <v>1105</v>
      </c>
      <c r="F8" s="7"/>
      <c r="G8" s="8">
        <f t="shared" si="0"/>
        <v>5195</v>
      </c>
      <c r="H8" s="9">
        <v>41.69</v>
      </c>
      <c r="I8" s="34">
        <v>10549</v>
      </c>
      <c r="J8" s="16">
        <f t="shared" si="1"/>
        <v>519.5</v>
      </c>
      <c r="K8" s="16">
        <f t="shared" si="2"/>
        <v>207.8</v>
      </c>
      <c r="L8" s="16">
        <f t="shared" si="6"/>
        <v>415.6</v>
      </c>
      <c r="M8" s="16">
        <f t="shared" si="3"/>
        <v>20.5308133472367</v>
      </c>
      <c r="N8" s="16">
        <f t="shared" si="4"/>
        <v>4031.56918665276</v>
      </c>
      <c r="O8" s="16">
        <f t="shared" si="5"/>
        <v>40.3156918665276</v>
      </c>
    </row>
    <row r="9" s="1" customFormat="1" spans="1:15">
      <c r="A9" s="5" t="s">
        <v>26</v>
      </c>
      <c r="B9" s="10">
        <v>1010</v>
      </c>
      <c r="C9" s="10">
        <v>2434</v>
      </c>
      <c r="D9" s="6">
        <v>740</v>
      </c>
      <c r="E9" s="6">
        <v>1105</v>
      </c>
      <c r="F9" s="7"/>
      <c r="G9" s="8">
        <f t="shared" si="0"/>
        <v>5289</v>
      </c>
      <c r="H9" s="11">
        <v>117.93</v>
      </c>
      <c r="I9" s="34">
        <v>10403</v>
      </c>
      <c r="J9" s="16">
        <f t="shared" si="1"/>
        <v>528.9</v>
      </c>
      <c r="K9" s="16">
        <f t="shared" si="2"/>
        <v>211.56</v>
      </c>
      <c r="L9" s="16">
        <f t="shared" si="6"/>
        <v>423.12</v>
      </c>
      <c r="M9" s="16">
        <f t="shared" si="3"/>
        <v>59.9569133903682</v>
      </c>
      <c r="N9" s="16">
        <f t="shared" si="4"/>
        <v>4065.46308660963</v>
      </c>
      <c r="O9" s="16">
        <f t="shared" si="5"/>
        <v>40.6546308660963</v>
      </c>
    </row>
    <row r="10" s="1" customFormat="1" spans="1:19">
      <c r="A10" s="5" t="s">
        <v>27</v>
      </c>
      <c r="B10" s="10">
        <v>1010</v>
      </c>
      <c r="C10" s="10">
        <v>2075</v>
      </c>
      <c r="D10" s="6">
        <v>740</v>
      </c>
      <c r="E10" s="6">
        <v>1105</v>
      </c>
      <c r="F10" s="7"/>
      <c r="G10" s="8">
        <f t="shared" si="0"/>
        <v>4930</v>
      </c>
      <c r="H10" s="11">
        <v>12.1</v>
      </c>
      <c r="I10" s="34">
        <v>9930</v>
      </c>
      <c r="J10" s="16">
        <f t="shared" si="1"/>
        <v>493</v>
      </c>
      <c r="K10" s="16">
        <f t="shared" si="2"/>
        <v>197.2</v>
      </c>
      <c r="L10" s="16">
        <f t="shared" si="6"/>
        <v>394.4</v>
      </c>
      <c r="M10" s="16">
        <f t="shared" si="3"/>
        <v>6.00735146022155</v>
      </c>
      <c r="N10" s="16">
        <f t="shared" si="4"/>
        <v>3839.39264853978</v>
      </c>
      <c r="O10" s="16">
        <f t="shared" si="5"/>
        <v>38.3939264853978</v>
      </c>
      <c r="S10" s="17"/>
    </row>
    <row r="11" s="1" customFormat="1" spans="1:15">
      <c r="A11" s="5" t="s">
        <v>28</v>
      </c>
      <c r="B11" s="10">
        <v>1260</v>
      </c>
      <c r="C11" s="10">
        <v>2618</v>
      </c>
      <c r="D11" s="6">
        <v>790</v>
      </c>
      <c r="E11" s="6">
        <v>1185</v>
      </c>
      <c r="F11" s="7"/>
      <c r="G11" s="8">
        <f t="shared" si="0"/>
        <v>5853</v>
      </c>
      <c r="H11" s="11">
        <v>209.2</v>
      </c>
      <c r="I11" s="34">
        <v>11571</v>
      </c>
      <c r="J11" s="16">
        <f t="shared" si="1"/>
        <v>585.3</v>
      </c>
      <c r="K11" s="16">
        <f t="shared" si="2"/>
        <v>234.12</v>
      </c>
      <c r="L11" s="16">
        <f t="shared" si="6"/>
        <v>468.24</v>
      </c>
      <c r="M11" s="16">
        <f t="shared" si="3"/>
        <v>105.820378532538</v>
      </c>
      <c r="N11" s="16">
        <f t="shared" si="4"/>
        <v>4459.51962146746</v>
      </c>
      <c r="O11" s="16">
        <f t="shared" si="5"/>
        <v>44.5951962146746</v>
      </c>
    </row>
    <row r="12" s="1" customFormat="1" spans="1:15">
      <c r="A12" s="12" t="s">
        <v>29</v>
      </c>
      <c r="B12" s="10">
        <v>1010</v>
      </c>
      <c r="C12" s="10">
        <v>1991</v>
      </c>
      <c r="D12" s="6">
        <v>740</v>
      </c>
      <c r="E12" s="6">
        <v>1105</v>
      </c>
      <c r="F12" s="7"/>
      <c r="G12" s="8">
        <f t="shared" si="0"/>
        <v>4846</v>
      </c>
      <c r="H12" s="11">
        <v>28.62</v>
      </c>
      <c r="I12" s="34">
        <v>9947</v>
      </c>
      <c r="J12" s="16">
        <f t="shared" si="1"/>
        <v>484.6</v>
      </c>
      <c r="K12" s="16">
        <f t="shared" si="2"/>
        <v>193.84</v>
      </c>
      <c r="L12" s="16">
        <f t="shared" si="6"/>
        <v>387.68</v>
      </c>
      <c r="M12" s="16">
        <f t="shared" si="3"/>
        <v>13.9431506987031</v>
      </c>
      <c r="N12" s="16">
        <f t="shared" si="4"/>
        <v>3765.9368493013</v>
      </c>
      <c r="O12" s="16">
        <f t="shared" si="5"/>
        <v>37.659368493013</v>
      </c>
    </row>
    <row r="13" s="1" customFormat="1" spans="1:15">
      <c r="A13" s="12" t="s">
        <v>30</v>
      </c>
      <c r="B13" s="10">
        <v>1010</v>
      </c>
      <c r="C13" s="10">
        <v>2340</v>
      </c>
      <c r="D13" s="6">
        <v>740</v>
      </c>
      <c r="E13" s="6">
        <v>1105</v>
      </c>
      <c r="F13" s="7"/>
      <c r="G13" s="8">
        <f t="shared" si="0"/>
        <v>5195</v>
      </c>
      <c r="H13" s="11">
        <v>48.62</v>
      </c>
      <c r="I13" s="34">
        <v>10202</v>
      </c>
      <c r="J13" s="16">
        <f t="shared" si="1"/>
        <v>519.5</v>
      </c>
      <c r="K13" s="16">
        <f t="shared" si="2"/>
        <v>207.8</v>
      </c>
      <c r="L13" s="16">
        <f t="shared" si="6"/>
        <v>415.6</v>
      </c>
      <c r="M13" s="16">
        <f t="shared" si="3"/>
        <v>24.7579788276808</v>
      </c>
      <c r="N13" s="16">
        <f t="shared" si="4"/>
        <v>4027.34202117232</v>
      </c>
      <c r="O13" s="16">
        <f t="shared" si="5"/>
        <v>40.2734202117232</v>
      </c>
    </row>
    <row r="14" s="1" customFormat="1" spans="1:15">
      <c r="A14" s="12" t="s">
        <v>31</v>
      </c>
      <c r="B14" s="6">
        <v>1260</v>
      </c>
      <c r="C14" s="10">
        <v>3165</v>
      </c>
      <c r="D14" s="6">
        <v>790</v>
      </c>
      <c r="E14" s="6">
        <v>1185</v>
      </c>
      <c r="F14" s="7"/>
      <c r="G14" s="8">
        <f t="shared" si="0"/>
        <v>6400</v>
      </c>
      <c r="H14" s="11">
        <v>320.5</v>
      </c>
      <c r="I14" s="34">
        <v>15378</v>
      </c>
      <c r="J14" s="16">
        <f t="shared" si="1"/>
        <v>640</v>
      </c>
      <c r="K14" s="16">
        <f t="shared" si="2"/>
        <v>256</v>
      </c>
      <c r="L14" s="16">
        <f t="shared" si="6"/>
        <v>512</v>
      </c>
      <c r="M14" s="16">
        <f t="shared" si="3"/>
        <v>133.385355702952</v>
      </c>
      <c r="N14" s="16">
        <f t="shared" si="4"/>
        <v>4858.61464429705</v>
      </c>
      <c r="O14" s="16">
        <f t="shared" si="5"/>
        <v>48.5861464429705</v>
      </c>
    </row>
    <row r="15" s="1" customFormat="1" spans="1:15">
      <c r="A15" s="12" t="s">
        <v>32</v>
      </c>
      <c r="B15" s="6">
        <v>1010</v>
      </c>
      <c r="C15" s="10">
        <v>1991</v>
      </c>
      <c r="D15" s="6">
        <v>740</v>
      </c>
      <c r="E15" s="6">
        <v>1105</v>
      </c>
      <c r="F15" s="7"/>
      <c r="G15" s="8">
        <f t="shared" si="0"/>
        <v>4846</v>
      </c>
      <c r="H15" s="11">
        <v>40</v>
      </c>
      <c r="I15" s="34">
        <v>10405</v>
      </c>
      <c r="J15" s="16">
        <f t="shared" si="1"/>
        <v>484.6</v>
      </c>
      <c r="K15" s="16">
        <f t="shared" si="2"/>
        <v>193.84</v>
      </c>
      <c r="L15" s="16">
        <f t="shared" si="6"/>
        <v>387.68</v>
      </c>
      <c r="M15" s="16">
        <f t="shared" si="3"/>
        <v>18.6295050456511</v>
      </c>
      <c r="N15" s="16">
        <f t="shared" si="4"/>
        <v>3761.25049495435</v>
      </c>
      <c r="O15" s="16">
        <f t="shared" si="5"/>
        <v>37.6125049495435</v>
      </c>
    </row>
    <row r="16" s="1" customFormat="1" spans="1:15">
      <c r="A16" s="12" t="s">
        <v>33</v>
      </c>
      <c r="B16" s="6">
        <v>780</v>
      </c>
      <c r="C16" s="10">
        <v>1705</v>
      </c>
      <c r="D16" s="6">
        <v>695</v>
      </c>
      <c r="E16" s="6">
        <v>1040</v>
      </c>
      <c r="F16" s="7"/>
      <c r="G16" s="8">
        <f t="shared" si="0"/>
        <v>4220</v>
      </c>
      <c r="H16" s="11">
        <v>60.77</v>
      </c>
      <c r="I16" s="34">
        <v>8789</v>
      </c>
      <c r="J16" s="16">
        <f t="shared" si="1"/>
        <v>422</v>
      </c>
      <c r="K16" s="16">
        <f t="shared" si="2"/>
        <v>168.8</v>
      </c>
      <c r="L16" s="16">
        <f t="shared" si="6"/>
        <v>337.6</v>
      </c>
      <c r="M16" s="16">
        <f t="shared" si="3"/>
        <v>29.1784503356468</v>
      </c>
      <c r="N16" s="16">
        <f t="shared" si="4"/>
        <v>3262.42154966435</v>
      </c>
      <c r="O16" s="16">
        <f t="shared" si="5"/>
        <v>32.6242154966435</v>
      </c>
    </row>
    <row r="17" s="1" customFormat="1" spans="1:15">
      <c r="A17" s="12" t="s">
        <v>34</v>
      </c>
      <c r="B17" s="6">
        <v>780</v>
      </c>
      <c r="C17" s="10">
        <v>1640</v>
      </c>
      <c r="D17" s="6">
        <v>695</v>
      </c>
      <c r="E17" s="6">
        <v>1040</v>
      </c>
      <c r="F17" s="7"/>
      <c r="G17" s="8">
        <f t="shared" si="0"/>
        <v>4155</v>
      </c>
      <c r="H17" s="11">
        <v>0</v>
      </c>
      <c r="I17" s="34">
        <v>9025</v>
      </c>
      <c r="J17" s="16">
        <f t="shared" si="1"/>
        <v>415.5</v>
      </c>
      <c r="K17" s="16">
        <f t="shared" si="2"/>
        <v>166.2</v>
      </c>
      <c r="L17" s="16">
        <f t="shared" si="6"/>
        <v>332.4</v>
      </c>
      <c r="M17" s="16">
        <f t="shared" si="3"/>
        <v>0</v>
      </c>
      <c r="N17" s="16">
        <f t="shared" si="4"/>
        <v>3240.9</v>
      </c>
      <c r="O17" s="16">
        <f t="shared" si="5"/>
        <v>32.409</v>
      </c>
    </row>
    <row r="18" s="1" customFormat="1" spans="1:15">
      <c r="A18" s="12" t="s">
        <v>35</v>
      </c>
      <c r="B18" s="6">
        <v>1010</v>
      </c>
      <c r="C18" s="10">
        <v>2427</v>
      </c>
      <c r="D18" s="6">
        <v>740</v>
      </c>
      <c r="E18" s="6">
        <v>1105</v>
      </c>
      <c r="F18" s="7"/>
      <c r="G18" s="8">
        <f t="shared" si="0"/>
        <v>5282</v>
      </c>
      <c r="H18" s="11">
        <v>73</v>
      </c>
      <c r="I18" s="34">
        <v>10605.5</v>
      </c>
      <c r="J18" s="16">
        <f t="shared" si="1"/>
        <v>528.2</v>
      </c>
      <c r="K18" s="16">
        <f t="shared" si="2"/>
        <v>211.28</v>
      </c>
      <c r="L18" s="16">
        <f t="shared" si="6"/>
        <v>422.56</v>
      </c>
      <c r="M18" s="16">
        <f t="shared" si="3"/>
        <v>36.3571731648673</v>
      </c>
      <c r="N18" s="16">
        <f t="shared" si="4"/>
        <v>4083.60282683513</v>
      </c>
      <c r="O18" s="16">
        <f t="shared" si="5"/>
        <v>40.8360282683513</v>
      </c>
    </row>
    <row r="19" s="1" customFormat="1" spans="1:15">
      <c r="A19" s="12" t="s">
        <v>36</v>
      </c>
      <c r="B19" s="6">
        <v>1630</v>
      </c>
      <c r="C19" s="10">
        <v>2695</v>
      </c>
      <c r="D19" s="6">
        <v>885</v>
      </c>
      <c r="E19" s="6">
        <v>1330</v>
      </c>
      <c r="F19" s="7"/>
      <c r="G19" s="8">
        <f t="shared" si="0"/>
        <v>6540</v>
      </c>
      <c r="H19" s="11">
        <v>184.7</v>
      </c>
      <c r="I19" s="34">
        <v>12431</v>
      </c>
      <c r="J19" s="16">
        <f t="shared" si="1"/>
        <v>654</v>
      </c>
      <c r="K19" s="16">
        <f t="shared" si="2"/>
        <v>261.6</v>
      </c>
      <c r="L19" s="16">
        <f t="shared" si="6"/>
        <v>523.2</v>
      </c>
      <c r="M19" s="16">
        <f t="shared" si="3"/>
        <v>97.1714262730271</v>
      </c>
      <c r="N19" s="16">
        <f t="shared" si="4"/>
        <v>5004.02857372697</v>
      </c>
      <c r="O19" s="16">
        <f t="shared" si="5"/>
        <v>75.0604286059046</v>
      </c>
    </row>
    <row r="20" s="1" customFormat="1" spans="1:15">
      <c r="A20" s="13"/>
      <c r="B20" s="21"/>
      <c r="C20" s="21"/>
      <c r="D20" s="21"/>
      <c r="E20" s="21"/>
      <c r="F20" s="21"/>
      <c r="G20" s="22"/>
      <c r="H20" s="21"/>
      <c r="I20" s="21"/>
      <c r="J20" s="15"/>
      <c r="K20" s="15"/>
      <c r="L20" s="15"/>
      <c r="M20" s="15"/>
      <c r="N20" s="15"/>
      <c r="O20" s="15"/>
    </row>
    <row r="21" s="1" customFormat="1" spans="1:15">
      <c r="A21" s="13"/>
      <c r="B21" s="14"/>
      <c r="C21" s="14"/>
      <c r="D21" s="14"/>
      <c r="E21" s="14"/>
      <c r="F21" s="14"/>
      <c r="G21" s="15"/>
      <c r="H21" s="14"/>
      <c r="I21" s="14"/>
      <c r="J21" s="15"/>
      <c r="K21" s="15"/>
      <c r="L21" s="15"/>
      <c r="M21" s="15"/>
      <c r="N21" s="15"/>
      <c r="O21" s="15"/>
    </row>
    <row r="22" s="1" customFormat="1" spans="1:15">
      <c r="A22" s="13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5"/>
      <c r="M22" s="15"/>
      <c r="N22" s="15"/>
      <c r="O22" s="15"/>
    </row>
    <row r="23" s="1" customFormat="1" spans="1:15">
      <c r="A23" s="13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5"/>
      <c r="M23" s="15"/>
      <c r="N23" s="15"/>
      <c r="O23" s="15"/>
    </row>
    <row r="24" s="1" customFormat="1" spans="1:15">
      <c r="A24" s="13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5"/>
      <c r="M24" s="15"/>
      <c r="N24" s="15"/>
      <c r="O24" s="15"/>
    </row>
    <row r="25" s="1" customFormat="1" spans="1:15">
      <c r="A25" s="13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5"/>
      <c r="M25" s="15"/>
      <c r="N25" s="15"/>
      <c r="O25" s="15"/>
    </row>
    <row r="26" s="1" customFormat="1" spans="1:15">
      <c r="A26" s="13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5"/>
      <c r="M26" s="15"/>
      <c r="N26" s="15"/>
      <c r="O26" s="15"/>
    </row>
    <row r="27" s="1" customFormat="1" spans="1:15">
      <c r="A27" s="13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5"/>
      <c r="M27" s="15"/>
      <c r="N27" s="15"/>
      <c r="O27" s="15"/>
    </row>
    <row r="28" s="1" customFormat="1" spans="1:15">
      <c r="A28" s="13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5"/>
      <c r="M28" s="15"/>
      <c r="N28" s="15"/>
      <c r="O28" s="15"/>
    </row>
    <row r="29" s="1" customFormat="1" spans="1:15">
      <c r="A29" s="13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5"/>
      <c r="M29" s="15"/>
      <c r="N29" s="15"/>
      <c r="O29" s="15"/>
    </row>
    <row r="30" s="1" customFormat="1" spans="1:15">
      <c r="A30" s="13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5"/>
      <c r="M30" s="15"/>
      <c r="N30" s="15"/>
      <c r="O30" s="15"/>
    </row>
    <row r="31" s="1" customFormat="1" spans="1:15">
      <c r="A31" s="13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5"/>
      <c r="M31" s="15"/>
      <c r="N31" s="15"/>
      <c r="O31" s="15"/>
    </row>
    <row r="32" s="1" customFormat="1" spans="1:15">
      <c r="A32" s="13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5"/>
      <c r="M32" s="15"/>
      <c r="N32" s="15"/>
      <c r="O32" s="15"/>
    </row>
    <row r="33" s="1" customFormat="1" spans="1:15">
      <c r="A33" s="13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5"/>
      <c r="M33" s="15"/>
      <c r="N33" s="15"/>
      <c r="O33" s="15"/>
    </row>
    <row r="34" s="1" customFormat="1" spans="1:15">
      <c r="A34" s="13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5"/>
      <c r="M34" s="15"/>
      <c r="N34" s="15"/>
      <c r="O34" s="15"/>
    </row>
    <row r="35" s="1" customFormat="1" spans="1:15">
      <c r="A35" s="13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5"/>
      <c r="M35" s="15"/>
      <c r="N35" s="15"/>
      <c r="O35" s="15"/>
    </row>
    <row r="36" s="1" customFormat="1" spans="1:15">
      <c r="A36" s="13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5"/>
      <c r="M36" s="15"/>
      <c r="N36" s="15"/>
      <c r="O36" s="15"/>
    </row>
    <row r="37" s="1" customFormat="1" spans="1:15">
      <c r="A37" s="13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5"/>
      <c r="M37" s="15"/>
      <c r="N37" s="15"/>
      <c r="O37" s="15"/>
    </row>
    <row r="38" s="1" customFormat="1" spans="1:15">
      <c r="A38" s="13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5"/>
      <c r="M38" s="15"/>
      <c r="N38" s="15"/>
      <c r="O38" s="15"/>
    </row>
    <row r="39" s="1" customFormat="1" spans="1:15">
      <c r="A39" s="13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5"/>
      <c r="M39" s="15"/>
      <c r="N39" s="15"/>
      <c r="O39" s="15"/>
    </row>
    <row r="40" s="1" customFormat="1" spans="1:15">
      <c r="A40" s="13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5"/>
      <c r="M40" s="15"/>
      <c r="N40" s="15"/>
      <c r="O40" s="15"/>
    </row>
    <row r="41" s="1" customFormat="1" spans="1:15">
      <c r="A41" s="13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5"/>
      <c r="M41" s="15"/>
      <c r="N41" s="15"/>
      <c r="O41" s="15"/>
    </row>
    <row r="42" s="1" customFormat="1" spans="1:15">
      <c r="A42" s="13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5"/>
      <c r="M42" s="15"/>
      <c r="N42" s="15"/>
      <c r="O42" s="15"/>
    </row>
    <row r="43" s="1" customFormat="1" spans="1:15">
      <c r="A43" s="13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5"/>
      <c r="M43" s="15"/>
      <c r="N43" s="15"/>
      <c r="O43" s="15"/>
    </row>
    <row r="44" s="1" customFormat="1" spans="1:15">
      <c r="A44" s="13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5"/>
      <c r="M44" s="15"/>
      <c r="N44" s="15"/>
      <c r="O44" s="15"/>
    </row>
    <row r="45" s="1" customFormat="1" spans="1:15">
      <c r="A45" s="13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5"/>
      <c r="M45" s="15"/>
      <c r="N45" s="15"/>
      <c r="O45" s="15"/>
    </row>
    <row r="46" s="1" customFormat="1" spans="1:15">
      <c r="A46" s="13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5"/>
      <c r="M46" s="15"/>
      <c r="N46" s="15"/>
      <c r="O46" s="15"/>
    </row>
    <row r="47" s="1" customFormat="1" spans="1:15">
      <c r="A47" s="13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5"/>
      <c r="M47" s="15"/>
      <c r="N47" s="15"/>
      <c r="O47" s="15"/>
    </row>
    <row r="48" s="1" customFormat="1" spans="1:15">
      <c r="A48" s="13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5"/>
      <c r="M48" s="15"/>
      <c r="N48" s="15"/>
      <c r="O48" s="15"/>
    </row>
    <row r="49" s="1" customFormat="1" spans="1:15">
      <c r="A49" s="13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5"/>
      <c r="M49" s="15"/>
      <c r="N49" s="15"/>
      <c r="O49" s="15"/>
    </row>
    <row r="50" s="1" customFormat="1" spans="1:15">
      <c r="A50" s="13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5"/>
      <c r="M50" s="15"/>
      <c r="N50" s="15"/>
      <c r="O50" s="15"/>
    </row>
    <row r="51" s="1" customFormat="1" spans="1:15">
      <c r="A51" s="13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5"/>
      <c r="M51" s="15"/>
      <c r="N51" s="15"/>
      <c r="O51" s="15"/>
    </row>
    <row r="52" s="1" customFormat="1" spans="1:15">
      <c r="A52" s="13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5"/>
      <c r="M52" s="15"/>
      <c r="N52" s="15"/>
      <c r="O52" s="15"/>
    </row>
  </sheetData>
  <mergeCells count="1">
    <mergeCell ref="A1:O1"/>
  </mergeCells>
  <pageMargins left="0.196527777777778" right="0.118055555555556" top="1" bottom="1" header="0.511805555555556" footer="0.511805555555556"/>
  <pageSetup paperSize="9" scale="8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A1" sqref="A1:O19"/>
    </sheetView>
  </sheetViews>
  <sheetFormatPr defaultColWidth="9" defaultRowHeight="13.5"/>
  <cols>
    <col min="1" max="1" width="9" style="1"/>
    <col min="2" max="2" width="12.7833333333333" style="1" customWidth="1"/>
    <col min="3" max="3" width="9" style="1"/>
    <col min="4" max="5" width="12.25" style="1" customWidth="1"/>
    <col min="6" max="6" width="10.3" style="1" customWidth="1"/>
    <col min="7" max="7" width="8" style="1" customWidth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1166666666667" style="1" customWidth="1"/>
    <col min="16" max="16384" width="9" style="1"/>
  </cols>
  <sheetData>
    <row r="1" s="1" customFormat="1" ht="34.5" spans="1:15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4" t="s">
        <v>15</v>
      </c>
    </row>
    <row r="3" s="1" customFormat="1" spans="1:15">
      <c r="A3" s="5" t="s">
        <v>20</v>
      </c>
      <c r="B3" s="6">
        <v>1510</v>
      </c>
      <c r="C3" s="7">
        <v>3951</v>
      </c>
      <c r="D3" s="6">
        <v>885</v>
      </c>
      <c r="E3" s="6">
        <v>1330</v>
      </c>
      <c r="F3" s="7"/>
      <c r="G3" s="8">
        <f t="shared" ref="G3:G20" si="0">B3+C3+D3+E3+F3</f>
        <v>7676</v>
      </c>
      <c r="H3" s="9">
        <v>364.8</v>
      </c>
      <c r="I3" s="7">
        <v>14856</v>
      </c>
      <c r="J3" s="16">
        <f t="shared" ref="J3:J20" si="1">G3*10%</f>
        <v>767.6</v>
      </c>
      <c r="K3" s="16">
        <f t="shared" ref="K3:K20" si="2">G3*4%</f>
        <v>307.04</v>
      </c>
      <c r="L3" s="16">
        <f>G3*10%</f>
        <v>767.6</v>
      </c>
      <c r="M3" s="16">
        <f t="shared" ref="M3:M20" si="3">G3*H3/I3</f>
        <v>188.489822294023</v>
      </c>
      <c r="N3" s="16">
        <f t="shared" ref="N3:N20" si="4">G3-J3-K3-L3-M3</f>
        <v>5645.27017770598</v>
      </c>
      <c r="O3" s="16">
        <f t="shared" ref="O3:O20" si="5">IF(N3&lt;=3000,N3*0.5%,IF(AND(N3&gt;3000,N3&lt;=5000),N3*1%,IF(AND(N3&gt;5000,N3&lt;=10000),N3*1.5%)))</f>
        <v>84.6790526655896</v>
      </c>
    </row>
    <row r="4" s="1" customFormat="1" spans="1:15">
      <c r="A4" s="5" t="s">
        <v>21</v>
      </c>
      <c r="B4" s="6">
        <v>1510</v>
      </c>
      <c r="C4" s="7">
        <v>3686</v>
      </c>
      <c r="D4" s="6">
        <v>885</v>
      </c>
      <c r="E4" s="6">
        <v>1330</v>
      </c>
      <c r="F4" s="7"/>
      <c r="G4" s="8">
        <f t="shared" si="0"/>
        <v>7411</v>
      </c>
      <c r="H4" s="9">
        <v>432.8</v>
      </c>
      <c r="I4" s="7">
        <v>14365</v>
      </c>
      <c r="J4" s="16">
        <f t="shared" si="1"/>
        <v>741.1</v>
      </c>
      <c r="K4" s="16">
        <f t="shared" si="2"/>
        <v>296.44</v>
      </c>
      <c r="L4" s="16">
        <f t="shared" ref="L4:L20" si="6">G4*8%</f>
        <v>592.88</v>
      </c>
      <c r="M4" s="16">
        <f t="shared" si="3"/>
        <v>223.284427427776</v>
      </c>
      <c r="N4" s="16">
        <f t="shared" si="4"/>
        <v>5557.29557257222</v>
      </c>
      <c r="O4" s="16">
        <f t="shared" si="5"/>
        <v>83.3594335885834</v>
      </c>
    </row>
    <row r="5" s="1" customFormat="1" spans="1:15">
      <c r="A5" s="5" t="s">
        <v>22</v>
      </c>
      <c r="B5" s="6">
        <v>1260</v>
      </c>
      <c r="C5" s="7">
        <v>2618</v>
      </c>
      <c r="D5" s="6">
        <v>790</v>
      </c>
      <c r="E5" s="6">
        <v>1185</v>
      </c>
      <c r="F5" s="7"/>
      <c r="G5" s="8">
        <f t="shared" si="0"/>
        <v>5853</v>
      </c>
      <c r="H5" s="9">
        <v>71.31</v>
      </c>
      <c r="I5" s="7">
        <v>11375</v>
      </c>
      <c r="J5" s="16">
        <f t="shared" si="1"/>
        <v>585.3</v>
      </c>
      <c r="K5" s="16">
        <f t="shared" si="2"/>
        <v>234.12</v>
      </c>
      <c r="L5" s="16">
        <f t="shared" si="6"/>
        <v>468.24</v>
      </c>
      <c r="M5" s="16">
        <f t="shared" si="3"/>
        <v>36.6925213186813</v>
      </c>
      <c r="N5" s="16">
        <f t="shared" si="4"/>
        <v>4528.64747868132</v>
      </c>
      <c r="O5" s="16">
        <f t="shared" si="5"/>
        <v>45.2864747868132</v>
      </c>
    </row>
    <row r="6" s="1" customFormat="1" spans="1:15">
      <c r="A6" s="5" t="s">
        <v>23</v>
      </c>
      <c r="B6" s="6">
        <v>1010</v>
      </c>
      <c r="C6" s="7">
        <v>2427</v>
      </c>
      <c r="D6" s="6">
        <v>740</v>
      </c>
      <c r="E6" s="6">
        <v>1105</v>
      </c>
      <c r="F6" s="7"/>
      <c r="G6" s="8">
        <f t="shared" si="0"/>
        <v>5282</v>
      </c>
      <c r="H6" s="9">
        <v>17.32</v>
      </c>
      <c r="I6" s="7">
        <v>10788</v>
      </c>
      <c r="J6" s="16">
        <f t="shared" si="1"/>
        <v>528.2</v>
      </c>
      <c r="K6" s="16">
        <f t="shared" si="2"/>
        <v>211.28</v>
      </c>
      <c r="L6" s="16">
        <f t="shared" si="6"/>
        <v>422.56</v>
      </c>
      <c r="M6" s="16">
        <f t="shared" si="3"/>
        <v>8.48018539117538</v>
      </c>
      <c r="N6" s="16">
        <f t="shared" si="4"/>
        <v>4111.47981460883</v>
      </c>
      <c r="O6" s="16">
        <f t="shared" si="5"/>
        <v>41.1147981460883</v>
      </c>
    </row>
    <row r="7" s="1" customFormat="1" spans="1:15">
      <c r="A7" s="5" t="s">
        <v>24</v>
      </c>
      <c r="B7" s="6">
        <v>1010</v>
      </c>
      <c r="C7" s="7">
        <v>2531</v>
      </c>
      <c r="D7" s="6">
        <v>740</v>
      </c>
      <c r="E7" s="6">
        <v>1105</v>
      </c>
      <c r="F7" s="7"/>
      <c r="G7" s="8">
        <f t="shared" si="0"/>
        <v>5386</v>
      </c>
      <c r="H7" s="9">
        <v>77.93</v>
      </c>
      <c r="I7" s="7">
        <v>10814</v>
      </c>
      <c r="J7" s="16">
        <f t="shared" si="1"/>
        <v>538.6</v>
      </c>
      <c r="K7" s="16">
        <f t="shared" si="2"/>
        <v>215.44</v>
      </c>
      <c r="L7" s="16">
        <f t="shared" si="6"/>
        <v>430.88</v>
      </c>
      <c r="M7" s="16">
        <f t="shared" si="3"/>
        <v>38.8136656186425</v>
      </c>
      <c r="N7" s="16">
        <f t="shared" si="4"/>
        <v>4162.26633438136</v>
      </c>
      <c r="O7" s="16">
        <f t="shared" si="5"/>
        <v>41.6226633438136</v>
      </c>
    </row>
    <row r="8" s="1" customFormat="1" spans="1:15">
      <c r="A8" s="5" t="s">
        <v>25</v>
      </c>
      <c r="B8" s="10">
        <v>1010</v>
      </c>
      <c r="C8" s="7">
        <v>2340</v>
      </c>
      <c r="D8" s="6">
        <v>740</v>
      </c>
      <c r="E8" s="6">
        <v>1105</v>
      </c>
      <c r="F8" s="7"/>
      <c r="G8" s="8">
        <f t="shared" si="0"/>
        <v>5195</v>
      </c>
      <c r="H8" s="9">
        <v>41.69</v>
      </c>
      <c r="I8" s="7">
        <v>10549</v>
      </c>
      <c r="J8" s="16">
        <f t="shared" si="1"/>
        <v>519.5</v>
      </c>
      <c r="K8" s="16">
        <f t="shared" si="2"/>
        <v>207.8</v>
      </c>
      <c r="L8" s="16">
        <f t="shared" si="6"/>
        <v>415.6</v>
      </c>
      <c r="M8" s="16">
        <f t="shared" si="3"/>
        <v>20.5308133472367</v>
      </c>
      <c r="N8" s="16">
        <f t="shared" si="4"/>
        <v>4031.56918665276</v>
      </c>
      <c r="O8" s="16">
        <f t="shared" si="5"/>
        <v>40.3156918665276</v>
      </c>
    </row>
    <row r="9" s="1" customFormat="1" spans="1:15">
      <c r="A9" s="5" t="s">
        <v>26</v>
      </c>
      <c r="B9" s="10">
        <v>1010</v>
      </c>
      <c r="C9" s="7">
        <v>2434</v>
      </c>
      <c r="D9" s="6">
        <v>740</v>
      </c>
      <c r="E9" s="6">
        <v>1105</v>
      </c>
      <c r="F9" s="7"/>
      <c r="G9" s="8">
        <f t="shared" si="0"/>
        <v>5289</v>
      </c>
      <c r="H9" s="11">
        <v>117.93</v>
      </c>
      <c r="I9" s="7">
        <v>10403</v>
      </c>
      <c r="J9" s="16">
        <f t="shared" si="1"/>
        <v>528.9</v>
      </c>
      <c r="K9" s="16">
        <f t="shared" si="2"/>
        <v>211.56</v>
      </c>
      <c r="L9" s="16">
        <f t="shared" si="6"/>
        <v>423.12</v>
      </c>
      <c r="M9" s="16">
        <f t="shared" si="3"/>
        <v>59.9569133903682</v>
      </c>
      <c r="N9" s="16">
        <f t="shared" si="4"/>
        <v>4065.46308660963</v>
      </c>
      <c r="O9" s="16">
        <f t="shared" si="5"/>
        <v>40.6546308660963</v>
      </c>
    </row>
    <row r="10" s="1" customFormat="1" spans="1:19">
      <c r="A10" s="5" t="s">
        <v>27</v>
      </c>
      <c r="B10" s="10">
        <v>1010</v>
      </c>
      <c r="C10" s="7">
        <v>2075</v>
      </c>
      <c r="D10" s="6">
        <v>740</v>
      </c>
      <c r="E10" s="6">
        <v>1105</v>
      </c>
      <c r="F10" s="7"/>
      <c r="G10" s="8">
        <f t="shared" si="0"/>
        <v>4930</v>
      </c>
      <c r="H10" s="11">
        <v>12.1</v>
      </c>
      <c r="I10" s="7">
        <v>9930</v>
      </c>
      <c r="J10" s="16">
        <f t="shared" si="1"/>
        <v>493</v>
      </c>
      <c r="K10" s="16">
        <f t="shared" si="2"/>
        <v>197.2</v>
      </c>
      <c r="L10" s="16">
        <f t="shared" si="6"/>
        <v>394.4</v>
      </c>
      <c r="M10" s="16">
        <f t="shared" si="3"/>
        <v>6.00735146022155</v>
      </c>
      <c r="N10" s="16">
        <f t="shared" si="4"/>
        <v>3839.39264853978</v>
      </c>
      <c r="O10" s="16">
        <f t="shared" si="5"/>
        <v>38.3939264853978</v>
      </c>
      <c r="S10" s="17"/>
    </row>
    <row r="11" s="1" customFormat="1" spans="1:15">
      <c r="A11" s="5" t="s">
        <v>28</v>
      </c>
      <c r="B11" s="10">
        <v>1260</v>
      </c>
      <c r="C11" s="7">
        <v>2618</v>
      </c>
      <c r="D11" s="6">
        <v>790</v>
      </c>
      <c r="E11" s="6">
        <v>1185</v>
      </c>
      <c r="F11" s="7"/>
      <c r="G11" s="8">
        <f t="shared" si="0"/>
        <v>5853</v>
      </c>
      <c r="H11" s="11">
        <v>209.2</v>
      </c>
      <c r="I11" s="7">
        <v>11571</v>
      </c>
      <c r="J11" s="16">
        <f t="shared" si="1"/>
        <v>585.3</v>
      </c>
      <c r="K11" s="16">
        <f t="shared" si="2"/>
        <v>234.12</v>
      </c>
      <c r="L11" s="16">
        <f t="shared" si="6"/>
        <v>468.24</v>
      </c>
      <c r="M11" s="16">
        <f t="shared" si="3"/>
        <v>105.820378532538</v>
      </c>
      <c r="N11" s="16">
        <f t="shared" si="4"/>
        <v>4459.51962146746</v>
      </c>
      <c r="O11" s="16">
        <f t="shared" si="5"/>
        <v>44.5951962146746</v>
      </c>
    </row>
    <row r="12" s="1" customFormat="1" spans="1:15">
      <c r="A12" s="12" t="s">
        <v>29</v>
      </c>
      <c r="B12" s="10">
        <v>1010</v>
      </c>
      <c r="C12" s="7">
        <v>1991</v>
      </c>
      <c r="D12" s="6">
        <v>740</v>
      </c>
      <c r="E12" s="6">
        <v>1105</v>
      </c>
      <c r="F12" s="7"/>
      <c r="G12" s="8">
        <f t="shared" si="0"/>
        <v>4846</v>
      </c>
      <c r="H12" s="11">
        <v>28.62</v>
      </c>
      <c r="I12" s="7">
        <v>9947</v>
      </c>
      <c r="J12" s="16">
        <f t="shared" si="1"/>
        <v>484.6</v>
      </c>
      <c r="K12" s="16">
        <f t="shared" si="2"/>
        <v>193.84</v>
      </c>
      <c r="L12" s="16">
        <f t="shared" si="6"/>
        <v>387.68</v>
      </c>
      <c r="M12" s="16">
        <f t="shared" si="3"/>
        <v>13.9431506987031</v>
      </c>
      <c r="N12" s="16">
        <f t="shared" si="4"/>
        <v>3765.9368493013</v>
      </c>
      <c r="O12" s="16">
        <f t="shared" si="5"/>
        <v>37.659368493013</v>
      </c>
    </row>
    <row r="13" s="1" customFormat="1" spans="1:15">
      <c r="A13" s="12" t="s">
        <v>30</v>
      </c>
      <c r="B13" s="10">
        <v>1010</v>
      </c>
      <c r="C13" s="7">
        <v>2340</v>
      </c>
      <c r="D13" s="6">
        <v>740</v>
      </c>
      <c r="E13" s="6">
        <v>1105</v>
      </c>
      <c r="F13" s="7"/>
      <c r="G13" s="8">
        <f t="shared" si="0"/>
        <v>5195</v>
      </c>
      <c r="H13" s="11">
        <v>48.62</v>
      </c>
      <c r="I13" s="7">
        <v>10202</v>
      </c>
      <c r="J13" s="16">
        <f t="shared" si="1"/>
        <v>519.5</v>
      </c>
      <c r="K13" s="16">
        <f t="shared" si="2"/>
        <v>207.8</v>
      </c>
      <c r="L13" s="16">
        <f t="shared" si="6"/>
        <v>415.6</v>
      </c>
      <c r="M13" s="16">
        <f t="shared" si="3"/>
        <v>24.7579788276808</v>
      </c>
      <c r="N13" s="16">
        <f t="shared" si="4"/>
        <v>4027.34202117232</v>
      </c>
      <c r="O13" s="16">
        <f t="shared" si="5"/>
        <v>40.2734202117232</v>
      </c>
    </row>
    <row r="14" s="1" customFormat="1" spans="1:15">
      <c r="A14" s="12" t="s">
        <v>31</v>
      </c>
      <c r="B14" s="6">
        <v>1260</v>
      </c>
      <c r="C14" s="7">
        <v>3165</v>
      </c>
      <c r="D14" s="6">
        <v>790</v>
      </c>
      <c r="E14" s="6">
        <v>1185</v>
      </c>
      <c r="F14" s="7"/>
      <c r="G14" s="8">
        <f t="shared" si="0"/>
        <v>6400</v>
      </c>
      <c r="H14" s="11">
        <v>320.5</v>
      </c>
      <c r="I14" s="7">
        <v>15378</v>
      </c>
      <c r="J14" s="16">
        <f t="shared" si="1"/>
        <v>640</v>
      </c>
      <c r="K14" s="16">
        <f t="shared" si="2"/>
        <v>256</v>
      </c>
      <c r="L14" s="16">
        <f t="shared" si="6"/>
        <v>512</v>
      </c>
      <c r="M14" s="16">
        <f t="shared" si="3"/>
        <v>133.385355702952</v>
      </c>
      <c r="N14" s="16">
        <f t="shared" si="4"/>
        <v>4858.61464429705</v>
      </c>
      <c r="O14" s="16">
        <f t="shared" si="5"/>
        <v>48.5861464429705</v>
      </c>
    </row>
    <row r="15" s="1" customFormat="1" spans="1:15">
      <c r="A15" s="12" t="s">
        <v>32</v>
      </c>
      <c r="B15" s="6">
        <v>1010</v>
      </c>
      <c r="C15" s="7">
        <v>1991</v>
      </c>
      <c r="D15" s="6">
        <v>740</v>
      </c>
      <c r="E15" s="6">
        <v>1105</v>
      </c>
      <c r="F15" s="7"/>
      <c r="G15" s="8">
        <f t="shared" si="0"/>
        <v>4846</v>
      </c>
      <c r="H15" s="11">
        <v>40</v>
      </c>
      <c r="I15" s="7">
        <v>10405</v>
      </c>
      <c r="J15" s="16">
        <f t="shared" si="1"/>
        <v>484.6</v>
      </c>
      <c r="K15" s="16">
        <f t="shared" si="2"/>
        <v>193.84</v>
      </c>
      <c r="L15" s="16">
        <f t="shared" si="6"/>
        <v>387.68</v>
      </c>
      <c r="M15" s="16">
        <f t="shared" si="3"/>
        <v>18.6295050456511</v>
      </c>
      <c r="N15" s="16">
        <f t="shared" si="4"/>
        <v>3761.25049495435</v>
      </c>
      <c r="O15" s="16">
        <f t="shared" si="5"/>
        <v>37.6125049495435</v>
      </c>
    </row>
    <row r="16" s="1" customFormat="1" spans="1:15">
      <c r="A16" s="12" t="s">
        <v>33</v>
      </c>
      <c r="B16" s="6">
        <v>780</v>
      </c>
      <c r="C16" s="7">
        <v>1705</v>
      </c>
      <c r="D16" s="6">
        <v>695</v>
      </c>
      <c r="E16" s="6">
        <v>1040</v>
      </c>
      <c r="F16" s="7"/>
      <c r="G16" s="8">
        <f t="shared" si="0"/>
        <v>4220</v>
      </c>
      <c r="H16" s="11">
        <v>60.77</v>
      </c>
      <c r="I16" s="7">
        <v>8789</v>
      </c>
      <c r="J16" s="16">
        <f t="shared" si="1"/>
        <v>422</v>
      </c>
      <c r="K16" s="16">
        <f t="shared" si="2"/>
        <v>168.8</v>
      </c>
      <c r="L16" s="16">
        <f t="shared" si="6"/>
        <v>337.6</v>
      </c>
      <c r="M16" s="16">
        <f t="shared" si="3"/>
        <v>29.1784503356468</v>
      </c>
      <c r="N16" s="16">
        <f t="shared" si="4"/>
        <v>3262.42154966435</v>
      </c>
      <c r="O16" s="16">
        <f t="shared" si="5"/>
        <v>32.6242154966435</v>
      </c>
    </row>
    <row r="17" s="1" customFormat="1" spans="1:15">
      <c r="A17" s="12" t="s">
        <v>34</v>
      </c>
      <c r="B17" s="6">
        <v>780</v>
      </c>
      <c r="C17" s="7">
        <v>1640</v>
      </c>
      <c r="D17" s="6">
        <v>695</v>
      </c>
      <c r="E17" s="6">
        <v>1040</v>
      </c>
      <c r="F17" s="7"/>
      <c r="G17" s="8">
        <f t="shared" si="0"/>
        <v>4155</v>
      </c>
      <c r="H17" s="11">
        <v>0</v>
      </c>
      <c r="I17" s="7">
        <v>9025</v>
      </c>
      <c r="J17" s="16">
        <f t="shared" si="1"/>
        <v>415.5</v>
      </c>
      <c r="K17" s="16">
        <f t="shared" si="2"/>
        <v>166.2</v>
      </c>
      <c r="L17" s="16">
        <f t="shared" si="6"/>
        <v>332.4</v>
      </c>
      <c r="M17" s="16">
        <f t="shared" si="3"/>
        <v>0</v>
      </c>
      <c r="N17" s="16">
        <f t="shared" si="4"/>
        <v>3240.9</v>
      </c>
      <c r="O17" s="16">
        <f t="shared" si="5"/>
        <v>32.409</v>
      </c>
    </row>
    <row r="18" s="1" customFormat="1" spans="1:15">
      <c r="A18" s="12" t="s">
        <v>35</v>
      </c>
      <c r="B18" s="6">
        <v>1010</v>
      </c>
      <c r="C18" s="7">
        <v>2427</v>
      </c>
      <c r="D18" s="6">
        <v>740</v>
      </c>
      <c r="E18" s="6">
        <v>1105</v>
      </c>
      <c r="F18" s="7"/>
      <c r="G18" s="8">
        <f t="shared" si="0"/>
        <v>5282</v>
      </c>
      <c r="H18" s="11">
        <v>73</v>
      </c>
      <c r="I18" s="7">
        <v>10605.5</v>
      </c>
      <c r="J18" s="16">
        <f t="shared" si="1"/>
        <v>528.2</v>
      </c>
      <c r="K18" s="16">
        <f t="shared" si="2"/>
        <v>211.28</v>
      </c>
      <c r="L18" s="16">
        <f t="shared" si="6"/>
        <v>422.56</v>
      </c>
      <c r="M18" s="16">
        <f t="shared" si="3"/>
        <v>36.3571731648673</v>
      </c>
      <c r="N18" s="16">
        <f t="shared" si="4"/>
        <v>4083.60282683513</v>
      </c>
      <c r="O18" s="16">
        <f t="shared" si="5"/>
        <v>40.8360282683513</v>
      </c>
    </row>
    <row r="19" s="1" customFormat="1" spans="1:15">
      <c r="A19" s="12" t="s">
        <v>36</v>
      </c>
      <c r="B19" s="6">
        <v>1630</v>
      </c>
      <c r="C19" s="7">
        <v>2695</v>
      </c>
      <c r="D19" s="6">
        <v>885</v>
      </c>
      <c r="E19" s="6">
        <v>1330</v>
      </c>
      <c r="F19" s="7"/>
      <c r="G19" s="8">
        <f t="shared" si="0"/>
        <v>6540</v>
      </c>
      <c r="H19" s="11">
        <v>184.7</v>
      </c>
      <c r="I19" s="7">
        <v>12431</v>
      </c>
      <c r="J19" s="16">
        <f t="shared" si="1"/>
        <v>654</v>
      </c>
      <c r="K19" s="16">
        <f t="shared" si="2"/>
        <v>261.6</v>
      </c>
      <c r="L19" s="16">
        <f t="shared" si="6"/>
        <v>523.2</v>
      </c>
      <c r="M19" s="16">
        <f t="shared" si="3"/>
        <v>97.1714262730271</v>
      </c>
      <c r="N19" s="16">
        <f t="shared" si="4"/>
        <v>5004.02857372697</v>
      </c>
      <c r="O19" s="16">
        <f t="shared" si="5"/>
        <v>75.0604286059046</v>
      </c>
    </row>
    <row r="20" s="1" customFormat="1" spans="1:15">
      <c r="A20" s="13"/>
      <c r="B20" s="21"/>
      <c r="C20" s="21"/>
      <c r="D20" s="21"/>
      <c r="E20" s="21"/>
      <c r="F20" s="21"/>
      <c r="G20" s="22"/>
      <c r="H20" s="21"/>
      <c r="I20" s="21"/>
      <c r="J20" s="15"/>
      <c r="K20" s="15"/>
      <c r="L20" s="15"/>
      <c r="M20" s="15"/>
      <c r="N20" s="15"/>
      <c r="O20" s="15"/>
    </row>
    <row r="21" s="1" customFormat="1" spans="1:15">
      <c r="A21" s="13"/>
      <c r="B21" s="14"/>
      <c r="C21" s="14"/>
      <c r="D21" s="14"/>
      <c r="E21" s="14"/>
      <c r="F21" s="14"/>
      <c r="G21" s="15"/>
      <c r="H21" s="14"/>
      <c r="I21" s="14"/>
      <c r="J21" s="15"/>
      <c r="K21" s="15"/>
      <c r="L21" s="15"/>
      <c r="M21" s="15"/>
      <c r="N21" s="15"/>
      <c r="O21" s="15"/>
    </row>
    <row r="22" s="1" customFormat="1" spans="1:15">
      <c r="A22" s="13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5"/>
      <c r="M22" s="15"/>
      <c r="N22" s="15"/>
      <c r="O22" s="15"/>
    </row>
    <row r="23" s="1" customFormat="1" spans="1:15">
      <c r="A23" s="13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5"/>
      <c r="M23" s="15"/>
      <c r="N23" s="15"/>
      <c r="O23" s="15"/>
    </row>
    <row r="24" s="1" customFormat="1" spans="1:15">
      <c r="A24" s="13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5"/>
      <c r="M24" s="15"/>
      <c r="N24" s="15"/>
      <c r="O24" s="15"/>
    </row>
    <row r="25" s="1" customFormat="1" spans="1:15">
      <c r="A25" s="13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5"/>
      <c r="M25" s="15"/>
      <c r="N25" s="15"/>
      <c r="O25" s="15"/>
    </row>
    <row r="26" s="1" customFormat="1" spans="1:15">
      <c r="A26" s="13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5"/>
      <c r="M26" s="15"/>
      <c r="N26" s="15"/>
      <c r="O26" s="15"/>
    </row>
    <row r="27" s="1" customFormat="1" spans="1:15">
      <c r="A27" s="13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5"/>
      <c r="M27" s="15"/>
      <c r="N27" s="15"/>
      <c r="O27" s="15"/>
    </row>
    <row r="28" s="1" customFormat="1" spans="1:15">
      <c r="A28" s="13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5"/>
      <c r="M28" s="15"/>
      <c r="N28" s="15"/>
      <c r="O28" s="15"/>
    </row>
    <row r="29" s="1" customFormat="1" spans="1:15">
      <c r="A29" s="13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5"/>
      <c r="M29" s="15"/>
      <c r="N29" s="15"/>
      <c r="O29" s="15"/>
    </row>
    <row r="30" s="1" customFormat="1" spans="1:15">
      <c r="A30" s="13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5"/>
      <c r="M30" s="15"/>
      <c r="N30" s="15"/>
      <c r="O30" s="15"/>
    </row>
    <row r="31" s="1" customFormat="1" spans="1:15">
      <c r="A31" s="13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5"/>
      <c r="M31" s="15"/>
      <c r="N31" s="15"/>
      <c r="O31" s="15"/>
    </row>
    <row r="32" s="1" customFormat="1" spans="1:15">
      <c r="A32" s="13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5"/>
      <c r="M32" s="15"/>
      <c r="N32" s="15"/>
      <c r="O32" s="15"/>
    </row>
    <row r="33" s="1" customFormat="1" spans="1:15">
      <c r="A33" s="13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5"/>
      <c r="M33" s="15"/>
      <c r="N33" s="15"/>
      <c r="O33" s="15"/>
    </row>
    <row r="34" s="1" customFormat="1" spans="1:15">
      <c r="A34" s="13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5"/>
      <c r="M34" s="15"/>
      <c r="N34" s="15"/>
      <c r="O34" s="15"/>
    </row>
    <row r="35" s="1" customFormat="1" spans="1:15">
      <c r="A35" s="13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5"/>
      <c r="M35" s="15"/>
      <c r="N35" s="15"/>
      <c r="O35" s="15"/>
    </row>
    <row r="36" s="1" customFormat="1" spans="1:15">
      <c r="A36" s="13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5"/>
      <c r="M36" s="15"/>
      <c r="N36" s="15"/>
      <c r="O36" s="15"/>
    </row>
    <row r="37" s="1" customFormat="1" spans="1:15">
      <c r="A37" s="13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5"/>
      <c r="M37" s="15"/>
      <c r="N37" s="15"/>
      <c r="O37" s="15"/>
    </row>
    <row r="38" s="1" customFormat="1" spans="1:15">
      <c r="A38" s="13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5"/>
      <c r="M38" s="15"/>
      <c r="N38" s="15"/>
      <c r="O38" s="15"/>
    </row>
    <row r="39" s="1" customFormat="1" spans="1:15">
      <c r="A39" s="13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5"/>
      <c r="M39" s="15"/>
      <c r="N39" s="15"/>
      <c r="O39" s="15"/>
    </row>
    <row r="40" s="1" customFormat="1" spans="1:15">
      <c r="A40" s="13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5"/>
      <c r="M40" s="15"/>
      <c r="N40" s="15"/>
      <c r="O40" s="15"/>
    </row>
    <row r="41" s="1" customFormat="1" spans="1:15">
      <c r="A41" s="13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5"/>
      <c r="M41" s="15"/>
      <c r="N41" s="15"/>
      <c r="O41" s="15"/>
    </row>
    <row r="42" s="1" customFormat="1" spans="1:15">
      <c r="A42" s="13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5"/>
      <c r="M42" s="15"/>
      <c r="N42" s="15"/>
      <c r="O42" s="15"/>
    </row>
    <row r="43" s="1" customFormat="1" spans="1:15">
      <c r="A43" s="13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5"/>
      <c r="M43" s="15"/>
      <c r="N43" s="15"/>
      <c r="O43" s="15"/>
    </row>
    <row r="44" s="1" customFormat="1" spans="1:15">
      <c r="A44" s="13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5"/>
      <c r="M44" s="15"/>
      <c r="N44" s="15"/>
      <c r="O44" s="15"/>
    </row>
    <row r="45" s="1" customFormat="1" spans="1:15">
      <c r="A45" s="13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5"/>
      <c r="M45" s="15"/>
      <c r="N45" s="15"/>
      <c r="O45" s="15"/>
    </row>
    <row r="46" s="1" customFormat="1" spans="1:15">
      <c r="A46" s="13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5"/>
      <c r="M46" s="15"/>
      <c r="N46" s="15"/>
      <c r="O46" s="15"/>
    </row>
    <row r="47" s="1" customFormat="1" spans="1:15">
      <c r="A47" s="13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5"/>
      <c r="M47" s="15"/>
      <c r="N47" s="15"/>
      <c r="O47" s="15"/>
    </row>
    <row r="48" s="1" customFormat="1" spans="1:15">
      <c r="A48" s="13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5"/>
      <c r="M48" s="15"/>
      <c r="N48" s="15"/>
      <c r="O48" s="15"/>
    </row>
    <row r="49" s="1" customFormat="1" spans="1:15">
      <c r="A49" s="13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5"/>
      <c r="M49" s="15"/>
      <c r="N49" s="15"/>
      <c r="O49" s="15"/>
    </row>
    <row r="50" s="1" customFormat="1" spans="1:15">
      <c r="A50" s="13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5"/>
      <c r="M50" s="15"/>
      <c r="N50" s="15"/>
      <c r="O50" s="15"/>
    </row>
    <row r="51" s="1" customFormat="1" spans="1:15">
      <c r="A51" s="13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5"/>
      <c r="M51" s="15"/>
      <c r="N51" s="15"/>
      <c r="O51" s="15"/>
    </row>
    <row r="52" s="1" customFormat="1" spans="1:15">
      <c r="A52" s="13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5"/>
      <c r="M52" s="15"/>
      <c r="N52" s="15"/>
      <c r="O52" s="15"/>
    </row>
  </sheetData>
  <mergeCells count="1">
    <mergeCell ref="A1:O1"/>
  </mergeCells>
  <pageMargins left="0.156944444444444" right="0.196527777777778" top="1" bottom="1" header="0.511805555555556" footer="0.511805555555556"/>
  <pageSetup paperSize="9" scale="8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A1" sqref="A1:O19"/>
    </sheetView>
  </sheetViews>
  <sheetFormatPr defaultColWidth="9" defaultRowHeight="13.5"/>
  <cols>
    <col min="1" max="1" width="9" style="1"/>
    <col min="2" max="2" width="12.7833333333333" style="1" customWidth="1"/>
    <col min="3" max="3" width="9" style="1"/>
    <col min="4" max="4" width="12.25" style="1" customWidth="1"/>
    <col min="5" max="5" width="11.7666666666667" style="1" customWidth="1"/>
    <col min="6" max="6" width="10.3" style="1" customWidth="1"/>
    <col min="7" max="7" width="8.375" style="1" customWidth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1166666666667" style="1" customWidth="1"/>
    <col min="16" max="16384" width="9" style="1"/>
  </cols>
  <sheetData>
    <row r="1" s="1" customFormat="1" ht="34.5" spans="1:15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4" t="s">
        <v>15</v>
      </c>
    </row>
    <row r="3" s="1" customFormat="1" spans="1:15">
      <c r="A3" s="27" t="s">
        <v>20</v>
      </c>
      <c r="B3" s="28">
        <v>1510</v>
      </c>
      <c r="C3" s="29">
        <v>3951</v>
      </c>
      <c r="D3" s="28">
        <v>885</v>
      </c>
      <c r="E3" s="28">
        <v>1330</v>
      </c>
      <c r="F3" s="29"/>
      <c r="G3" s="3">
        <f t="shared" ref="G3:G20" si="0">B3+C3+D3+E3+F3</f>
        <v>7676</v>
      </c>
      <c r="H3" s="30">
        <v>364.8</v>
      </c>
      <c r="I3" s="29">
        <v>14856</v>
      </c>
      <c r="J3" s="3">
        <f t="shared" ref="J3:J20" si="1">G3*10%</f>
        <v>767.6</v>
      </c>
      <c r="K3" s="3">
        <f t="shared" ref="K3:K20" si="2">G3*4%</f>
        <v>307.04</v>
      </c>
      <c r="L3" s="3">
        <f>G3*10%</f>
        <v>767.6</v>
      </c>
      <c r="M3" s="3">
        <f t="shared" ref="M3:M20" si="3">G3*H3/I3</f>
        <v>188.489822294023</v>
      </c>
      <c r="N3" s="3">
        <f t="shared" ref="N3:N20" si="4">G3-J3-K3-L3-M3</f>
        <v>5645.27017770598</v>
      </c>
      <c r="O3" s="3">
        <f t="shared" ref="O3:O20" si="5">IF(N3&lt;=3000,N3*0.5%,IF(AND(N3&gt;3000,N3&lt;=5000),N3*1%,IF(AND(N3&gt;5000,N3&lt;=10000),N3*1.5%)))</f>
        <v>84.6790526655896</v>
      </c>
    </row>
    <row r="4" s="1" customFormat="1" spans="1:15">
      <c r="A4" s="27" t="s">
        <v>21</v>
      </c>
      <c r="B4" s="28">
        <v>1510</v>
      </c>
      <c r="C4" s="29">
        <v>3686</v>
      </c>
      <c r="D4" s="28">
        <v>885</v>
      </c>
      <c r="E4" s="28">
        <v>1330</v>
      </c>
      <c r="F4" s="29"/>
      <c r="G4" s="3">
        <f t="shared" si="0"/>
        <v>7411</v>
      </c>
      <c r="H4" s="30">
        <v>432.8</v>
      </c>
      <c r="I4" s="29">
        <v>14365</v>
      </c>
      <c r="J4" s="3">
        <f t="shared" si="1"/>
        <v>741.1</v>
      </c>
      <c r="K4" s="3">
        <f t="shared" si="2"/>
        <v>296.44</v>
      </c>
      <c r="L4" s="3">
        <f t="shared" ref="L4:L20" si="6">G4*8%</f>
        <v>592.88</v>
      </c>
      <c r="M4" s="3">
        <f t="shared" si="3"/>
        <v>223.284427427776</v>
      </c>
      <c r="N4" s="3">
        <f t="shared" si="4"/>
        <v>5557.29557257222</v>
      </c>
      <c r="O4" s="3">
        <f t="shared" si="5"/>
        <v>83.3594335885834</v>
      </c>
    </row>
    <row r="5" s="1" customFormat="1" spans="1:15">
      <c r="A5" s="27" t="s">
        <v>22</v>
      </c>
      <c r="B5" s="28">
        <v>1330</v>
      </c>
      <c r="C5" s="29">
        <v>2732</v>
      </c>
      <c r="D5" s="28">
        <v>840</v>
      </c>
      <c r="E5" s="28">
        <v>1260</v>
      </c>
      <c r="F5" s="29"/>
      <c r="G5" s="3">
        <f t="shared" si="0"/>
        <v>6162</v>
      </c>
      <c r="H5" s="30">
        <v>71.31</v>
      </c>
      <c r="I5" s="29">
        <v>12173</v>
      </c>
      <c r="J5" s="3">
        <f t="shared" si="1"/>
        <v>616.2</v>
      </c>
      <c r="K5" s="3">
        <f t="shared" si="2"/>
        <v>246.48</v>
      </c>
      <c r="L5" s="3">
        <f t="shared" si="6"/>
        <v>492.96</v>
      </c>
      <c r="M5" s="3">
        <f t="shared" si="3"/>
        <v>36.097282510474</v>
      </c>
      <c r="N5" s="3">
        <f t="shared" si="4"/>
        <v>4770.26271748953</v>
      </c>
      <c r="O5" s="3">
        <f t="shared" si="5"/>
        <v>47.7026271748953</v>
      </c>
    </row>
    <row r="6" s="1" customFormat="1" spans="1:15">
      <c r="A6" s="27" t="s">
        <v>23</v>
      </c>
      <c r="B6" s="28">
        <v>1050</v>
      </c>
      <c r="C6" s="29">
        <v>2531</v>
      </c>
      <c r="D6" s="28">
        <v>765</v>
      </c>
      <c r="E6" s="28">
        <v>1145</v>
      </c>
      <c r="F6" s="29"/>
      <c r="G6" s="3">
        <f t="shared" si="0"/>
        <v>5491</v>
      </c>
      <c r="H6" s="30">
        <v>17.32</v>
      </c>
      <c r="I6" s="29">
        <v>11357</v>
      </c>
      <c r="J6" s="3">
        <f t="shared" si="1"/>
        <v>549.1</v>
      </c>
      <c r="K6" s="3">
        <f t="shared" si="2"/>
        <v>219.64</v>
      </c>
      <c r="L6" s="3">
        <f t="shared" si="6"/>
        <v>439.28</v>
      </c>
      <c r="M6" s="3">
        <f t="shared" si="3"/>
        <v>8.37405300695606</v>
      </c>
      <c r="N6" s="3">
        <f t="shared" si="4"/>
        <v>4274.60594699304</v>
      </c>
      <c r="O6" s="3">
        <f t="shared" si="5"/>
        <v>42.7460594699304</v>
      </c>
    </row>
    <row r="7" s="1" customFormat="1" spans="1:15">
      <c r="A7" s="27" t="s">
        <v>24</v>
      </c>
      <c r="B7" s="28">
        <v>1050</v>
      </c>
      <c r="C7" s="29">
        <v>2635</v>
      </c>
      <c r="D7" s="28">
        <v>765</v>
      </c>
      <c r="E7" s="28">
        <v>1145</v>
      </c>
      <c r="F7" s="29"/>
      <c r="G7" s="3">
        <f t="shared" si="0"/>
        <v>5595</v>
      </c>
      <c r="H7" s="30">
        <v>77.93</v>
      </c>
      <c r="I7" s="29">
        <v>11383</v>
      </c>
      <c r="J7" s="3">
        <f t="shared" si="1"/>
        <v>559.5</v>
      </c>
      <c r="K7" s="3">
        <f t="shared" si="2"/>
        <v>223.8</v>
      </c>
      <c r="L7" s="3">
        <f t="shared" si="6"/>
        <v>447.6</v>
      </c>
      <c r="M7" s="3">
        <f t="shared" si="3"/>
        <v>38.3043441974875</v>
      </c>
      <c r="N7" s="3">
        <f t="shared" si="4"/>
        <v>4325.79565580251</v>
      </c>
      <c r="O7" s="3">
        <f t="shared" si="5"/>
        <v>43.2579565580251</v>
      </c>
    </row>
    <row r="8" s="1" customFormat="1" spans="1:15">
      <c r="A8" s="27" t="s">
        <v>25</v>
      </c>
      <c r="B8" s="31">
        <v>1050</v>
      </c>
      <c r="C8" s="29">
        <v>2434</v>
      </c>
      <c r="D8" s="28">
        <v>765</v>
      </c>
      <c r="E8" s="28">
        <v>1145</v>
      </c>
      <c r="F8" s="29"/>
      <c r="G8" s="3">
        <f t="shared" si="0"/>
        <v>5394</v>
      </c>
      <c r="H8" s="30">
        <v>41.69</v>
      </c>
      <c r="I8" s="29">
        <v>11271</v>
      </c>
      <c r="J8" s="3">
        <f t="shared" si="1"/>
        <v>539.4</v>
      </c>
      <c r="K8" s="3">
        <f t="shared" si="2"/>
        <v>215.76</v>
      </c>
      <c r="L8" s="3">
        <f t="shared" si="6"/>
        <v>431.52</v>
      </c>
      <c r="M8" s="3">
        <f t="shared" si="3"/>
        <v>19.9517221187117</v>
      </c>
      <c r="N8" s="3">
        <f t="shared" si="4"/>
        <v>4187.36827788129</v>
      </c>
      <c r="O8" s="3">
        <f t="shared" si="5"/>
        <v>41.8736827788129</v>
      </c>
    </row>
    <row r="9" s="1" customFormat="1" spans="1:15">
      <c r="A9" s="27" t="s">
        <v>26</v>
      </c>
      <c r="B9" s="31">
        <v>1050</v>
      </c>
      <c r="C9" s="29">
        <v>2528</v>
      </c>
      <c r="D9" s="28">
        <v>765</v>
      </c>
      <c r="E9" s="28">
        <v>1145</v>
      </c>
      <c r="F9" s="29"/>
      <c r="G9" s="3">
        <f t="shared" si="0"/>
        <v>5488</v>
      </c>
      <c r="H9" s="32">
        <v>117.93</v>
      </c>
      <c r="I9" s="29">
        <v>10939</v>
      </c>
      <c r="J9" s="3">
        <f t="shared" si="1"/>
        <v>548.8</v>
      </c>
      <c r="K9" s="3">
        <f t="shared" si="2"/>
        <v>219.52</v>
      </c>
      <c r="L9" s="3">
        <f t="shared" si="6"/>
        <v>439.04</v>
      </c>
      <c r="M9" s="3">
        <f t="shared" si="3"/>
        <v>59.1644428192705</v>
      </c>
      <c r="N9" s="3">
        <f t="shared" si="4"/>
        <v>4221.47555718073</v>
      </c>
      <c r="O9" s="3">
        <f t="shared" si="5"/>
        <v>42.2147555718073</v>
      </c>
    </row>
    <row r="10" s="1" customFormat="1" spans="1:19">
      <c r="A10" s="27" t="s">
        <v>27</v>
      </c>
      <c r="B10" s="31">
        <v>1050</v>
      </c>
      <c r="C10" s="29">
        <v>2246</v>
      </c>
      <c r="D10" s="28">
        <v>765</v>
      </c>
      <c r="E10" s="28">
        <v>1145</v>
      </c>
      <c r="F10" s="29"/>
      <c r="G10" s="3">
        <f t="shared" si="0"/>
        <v>5206</v>
      </c>
      <c r="H10" s="32">
        <v>12.1</v>
      </c>
      <c r="I10" s="29">
        <v>10718</v>
      </c>
      <c r="J10" s="3">
        <f t="shared" si="1"/>
        <v>520.6</v>
      </c>
      <c r="K10" s="3">
        <f t="shared" si="2"/>
        <v>208.24</v>
      </c>
      <c r="L10" s="3">
        <f t="shared" si="6"/>
        <v>416.48</v>
      </c>
      <c r="M10" s="3">
        <f t="shared" si="3"/>
        <v>5.87727187908192</v>
      </c>
      <c r="N10" s="3">
        <f t="shared" si="4"/>
        <v>4054.80272812092</v>
      </c>
      <c r="O10" s="3">
        <f t="shared" si="5"/>
        <v>40.5480272812092</v>
      </c>
      <c r="S10" s="17"/>
    </row>
    <row r="11" s="1" customFormat="1" spans="1:15">
      <c r="A11" s="27" t="s">
        <v>28</v>
      </c>
      <c r="B11" s="31">
        <v>1330</v>
      </c>
      <c r="C11" s="29">
        <v>2819</v>
      </c>
      <c r="D11" s="28">
        <v>840</v>
      </c>
      <c r="E11" s="28">
        <v>1260</v>
      </c>
      <c r="F11" s="29"/>
      <c r="G11" s="3">
        <f t="shared" si="0"/>
        <v>6249</v>
      </c>
      <c r="H11" s="32">
        <v>209.2</v>
      </c>
      <c r="I11" s="29">
        <v>12654</v>
      </c>
      <c r="J11" s="3">
        <f t="shared" si="1"/>
        <v>624.9</v>
      </c>
      <c r="K11" s="3">
        <f t="shared" si="2"/>
        <v>249.96</v>
      </c>
      <c r="L11" s="3">
        <f t="shared" si="6"/>
        <v>499.92</v>
      </c>
      <c r="M11" s="3">
        <f t="shared" si="3"/>
        <v>103.310478899953</v>
      </c>
      <c r="N11" s="3">
        <f t="shared" si="4"/>
        <v>4770.90952110005</v>
      </c>
      <c r="O11" s="3">
        <f t="shared" si="5"/>
        <v>47.7090952110005</v>
      </c>
    </row>
    <row r="12" s="1" customFormat="1" spans="1:15">
      <c r="A12" s="33" t="s">
        <v>29</v>
      </c>
      <c r="B12" s="31">
        <v>1050</v>
      </c>
      <c r="C12" s="29">
        <v>1991</v>
      </c>
      <c r="D12" s="28">
        <v>765</v>
      </c>
      <c r="E12" s="28">
        <v>1145</v>
      </c>
      <c r="F12" s="29"/>
      <c r="G12" s="3">
        <f t="shared" si="0"/>
        <v>4951</v>
      </c>
      <c r="H12" s="32">
        <v>28.62</v>
      </c>
      <c r="I12" s="29">
        <v>10176</v>
      </c>
      <c r="J12" s="3">
        <f t="shared" si="1"/>
        <v>495.1</v>
      </c>
      <c r="K12" s="3">
        <f t="shared" si="2"/>
        <v>198.04</v>
      </c>
      <c r="L12" s="3">
        <f t="shared" si="6"/>
        <v>396.08</v>
      </c>
      <c r="M12" s="3">
        <f t="shared" si="3"/>
        <v>13.9246875</v>
      </c>
      <c r="N12" s="3">
        <f t="shared" si="4"/>
        <v>3847.8553125</v>
      </c>
      <c r="O12" s="3">
        <f t="shared" si="5"/>
        <v>38.478553125</v>
      </c>
    </row>
    <row r="13" s="1" customFormat="1" spans="1:15">
      <c r="A13" s="33" t="s">
        <v>30</v>
      </c>
      <c r="B13" s="31">
        <v>1050</v>
      </c>
      <c r="C13" s="29">
        <v>2434</v>
      </c>
      <c r="D13" s="28">
        <v>765</v>
      </c>
      <c r="E13" s="28">
        <v>1145</v>
      </c>
      <c r="F13" s="29"/>
      <c r="G13" s="3">
        <f t="shared" si="0"/>
        <v>5394</v>
      </c>
      <c r="H13" s="32">
        <v>48.62</v>
      </c>
      <c r="I13" s="29">
        <v>10739</v>
      </c>
      <c r="J13" s="3">
        <f t="shared" si="1"/>
        <v>539.4</v>
      </c>
      <c r="K13" s="3">
        <f t="shared" si="2"/>
        <v>215.76</v>
      </c>
      <c r="L13" s="3">
        <f t="shared" si="6"/>
        <v>431.52</v>
      </c>
      <c r="M13" s="3">
        <f t="shared" si="3"/>
        <v>24.420921873545</v>
      </c>
      <c r="N13" s="3">
        <f t="shared" si="4"/>
        <v>4182.89907812645</v>
      </c>
      <c r="O13" s="3">
        <f t="shared" si="5"/>
        <v>41.8289907812646</v>
      </c>
    </row>
    <row r="14" s="1" customFormat="1" spans="1:15">
      <c r="A14" s="33" t="s">
        <v>31</v>
      </c>
      <c r="B14" s="28">
        <v>1260</v>
      </c>
      <c r="C14" s="29">
        <v>3165</v>
      </c>
      <c r="D14" s="28">
        <v>790</v>
      </c>
      <c r="E14" s="28">
        <v>1185</v>
      </c>
      <c r="F14" s="29"/>
      <c r="G14" s="3">
        <f t="shared" si="0"/>
        <v>6400</v>
      </c>
      <c r="H14" s="32">
        <v>320.5</v>
      </c>
      <c r="I14" s="29">
        <v>15378</v>
      </c>
      <c r="J14" s="3">
        <f t="shared" si="1"/>
        <v>640</v>
      </c>
      <c r="K14" s="3">
        <f t="shared" si="2"/>
        <v>256</v>
      </c>
      <c r="L14" s="3">
        <f t="shared" si="6"/>
        <v>512</v>
      </c>
      <c r="M14" s="3">
        <f t="shared" si="3"/>
        <v>133.385355702952</v>
      </c>
      <c r="N14" s="3">
        <f t="shared" si="4"/>
        <v>4858.61464429705</v>
      </c>
      <c r="O14" s="3">
        <f t="shared" si="5"/>
        <v>48.5861464429705</v>
      </c>
    </row>
    <row r="15" s="1" customFormat="1" spans="1:15">
      <c r="A15" s="33" t="s">
        <v>32</v>
      </c>
      <c r="B15" s="28">
        <v>1050</v>
      </c>
      <c r="C15" s="29">
        <v>1991</v>
      </c>
      <c r="D15" s="28">
        <v>765</v>
      </c>
      <c r="E15" s="28">
        <v>1145</v>
      </c>
      <c r="F15" s="29"/>
      <c r="G15" s="3">
        <f t="shared" si="0"/>
        <v>4951</v>
      </c>
      <c r="H15" s="32">
        <v>40</v>
      </c>
      <c r="I15" s="29">
        <v>10634</v>
      </c>
      <c r="J15" s="3">
        <f t="shared" si="1"/>
        <v>495.1</v>
      </c>
      <c r="K15" s="3">
        <f t="shared" si="2"/>
        <v>198.04</v>
      </c>
      <c r="L15" s="3">
        <f t="shared" si="6"/>
        <v>396.08</v>
      </c>
      <c r="M15" s="3">
        <f t="shared" si="3"/>
        <v>18.6232838066579</v>
      </c>
      <c r="N15" s="3">
        <f t="shared" si="4"/>
        <v>3843.15671619334</v>
      </c>
      <c r="O15" s="3">
        <f t="shared" si="5"/>
        <v>38.4315671619334</v>
      </c>
    </row>
    <row r="16" s="1" customFormat="1" spans="1:15">
      <c r="A16" s="33" t="s">
        <v>33</v>
      </c>
      <c r="B16" s="28">
        <v>780</v>
      </c>
      <c r="C16" s="29">
        <v>1705</v>
      </c>
      <c r="D16" s="28">
        <v>695</v>
      </c>
      <c r="E16" s="28">
        <v>1040</v>
      </c>
      <c r="F16" s="29"/>
      <c r="G16" s="3">
        <f t="shared" si="0"/>
        <v>4220</v>
      </c>
      <c r="H16" s="32">
        <v>60.77</v>
      </c>
      <c r="I16" s="29">
        <v>8789</v>
      </c>
      <c r="J16" s="3">
        <f t="shared" si="1"/>
        <v>422</v>
      </c>
      <c r="K16" s="3">
        <f t="shared" si="2"/>
        <v>168.8</v>
      </c>
      <c r="L16" s="3">
        <f t="shared" si="6"/>
        <v>337.6</v>
      </c>
      <c r="M16" s="3">
        <f t="shared" si="3"/>
        <v>29.1784503356468</v>
      </c>
      <c r="N16" s="3">
        <f t="shared" si="4"/>
        <v>3262.42154966435</v>
      </c>
      <c r="O16" s="3">
        <f t="shared" si="5"/>
        <v>32.6242154966435</v>
      </c>
    </row>
    <row r="17" s="1" customFormat="1" spans="1:15">
      <c r="A17" s="33" t="s">
        <v>34</v>
      </c>
      <c r="B17" s="28">
        <v>940</v>
      </c>
      <c r="C17" s="29">
        <v>1692</v>
      </c>
      <c r="D17" s="28">
        <v>740</v>
      </c>
      <c r="E17" s="28">
        <v>1105</v>
      </c>
      <c r="F17" s="29"/>
      <c r="G17" s="3">
        <f t="shared" si="0"/>
        <v>4477</v>
      </c>
      <c r="H17" s="32">
        <v>0</v>
      </c>
      <c r="I17" s="29">
        <v>10665</v>
      </c>
      <c r="J17" s="3">
        <f t="shared" si="1"/>
        <v>447.7</v>
      </c>
      <c r="K17" s="3">
        <f t="shared" si="2"/>
        <v>179.08</v>
      </c>
      <c r="L17" s="3">
        <f t="shared" si="6"/>
        <v>358.16</v>
      </c>
      <c r="M17" s="3">
        <f t="shared" si="3"/>
        <v>0</v>
      </c>
      <c r="N17" s="3">
        <f t="shared" si="4"/>
        <v>3492.06</v>
      </c>
      <c r="O17" s="3">
        <f t="shared" si="5"/>
        <v>34.9206</v>
      </c>
    </row>
    <row r="18" s="1" customFormat="1" spans="1:15">
      <c r="A18" s="33" t="s">
        <v>35</v>
      </c>
      <c r="B18" s="28">
        <v>1050</v>
      </c>
      <c r="C18" s="29">
        <v>2531</v>
      </c>
      <c r="D18" s="28">
        <v>765</v>
      </c>
      <c r="E18" s="28">
        <v>1145</v>
      </c>
      <c r="F18" s="29"/>
      <c r="G18" s="3">
        <f t="shared" si="0"/>
        <v>5491</v>
      </c>
      <c r="H18" s="32">
        <v>73</v>
      </c>
      <c r="I18" s="29">
        <v>13933</v>
      </c>
      <c r="J18" s="3">
        <f t="shared" si="1"/>
        <v>549.1</v>
      </c>
      <c r="K18" s="3">
        <f t="shared" si="2"/>
        <v>219.64</v>
      </c>
      <c r="L18" s="3">
        <f t="shared" si="6"/>
        <v>439.28</v>
      </c>
      <c r="M18" s="3">
        <f t="shared" si="3"/>
        <v>28.769324624991</v>
      </c>
      <c r="N18" s="3">
        <f t="shared" si="4"/>
        <v>4254.21067537501</v>
      </c>
      <c r="O18" s="3">
        <f t="shared" si="5"/>
        <v>42.5421067537501</v>
      </c>
    </row>
    <row r="19" s="1" customFormat="1" spans="1:15">
      <c r="A19" s="33" t="s">
        <v>36</v>
      </c>
      <c r="B19" s="28">
        <v>1630</v>
      </c>
      <c r="C19" s="29">
        <v>2695</v>
      </c>
      <c r="D19" s="28">
        <v>885</v>
      </c>
      <c r="E19" s="28">
        <v>1330</v>
      </c>
      <c r="F19" s="29"/>
      <c r="G19" s="3">
        <f t="shared" si="0"/>
        <v>6540</v>
      </c>
      <c r="H19" s="32">
        <v>184.7</v>
      </c>
      <c r="I19" s="29">
        <v>15369</v>
      </c>
      <c r="J19" s="3">
        <f t="shared" si="1"/>
        <v>654</v>
      </c>
      <c r="K19" s="3">
        <f t="shared" si="2"/>
        <v>261.6</v>
      </c>
      <c r="L19" s="3">
        <f t="shared" si="6"/>
        <v>523.2</v>
      </c>
      <c r="M19" s="3">
        <f t="shared" si="3"/>
        <v>78.5957446808511</v>
      </c>
      <c r="N19" s="3">
        <f t="shared" si="4"/>
        <v>5022.60425531915</v>
      </c>
      <c r="O19" s="3">
        <f t="shared" si="5"/>
        <v>75.3390638297872</v>
      </c>
    </row>
    <row r="20" s="1" customFormat="1" spans="1:15">
      <c r="A20" s="13"/>
      <c r="B20" s="14"/>
      <c r="C20" s="14"/>
      <c r="D20" s="14"/>
      <c r="E20" s="14"/>
      <c r="F20" s="14"/>
      <c r="G20" s="15"/>
      <c r="H20" s="14"/>
      <c r="I20" s="14"/>
      <c r="J20" s="15"/>
      <c r="K20" s="15"/>
      <c r="L20" s="15"/>
      <c r="M20" s="15"/>
      <c r="N20" s="15"/>
      <c r="O20" s="15"/>
    </row>
    <row r="21" s="1" customFormat="1" spans="1:15">
      <c r="A21" s="13"/>
      <c r="B21" s="14"/>
      <c r="C21" s="14"/>
      <c r="D21" s="14"/>
      <c r="E21" s="14"/>
      <c r="F21" s="14"/>
      <c r="G21" s="15"/>
      <c r="H21" s="14"/>
      <c r="I21" s="14"/>
      <c r="J21" s="15"/>
      <c r="K21" s="15"/>
      <c r="L21" s="15"/>
      <c r="M21" s="15"/>
      <c r="N21" s="15"/>
      <c r="O21" s="15"/>
    </row>
    <row r="22" s="1" customFormat="1" spans="1:15">
      <c r="A22" s="13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5"/>
      <c r="M22" s="15"/>
      <c r="N22" s="15"/>
      <c r="O22" s="15"/>
    </row>
    <row r="23" s="1" customFormat="1" spans="1:15">
      <c r="A23" s="13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5"/>
      <c r="M23" s="15"/>
      <c r="N23" s="15"/>
      <c r="O23" s="15"/>
    </row>
    <row r="24" s="1" customFormat="1" spans="1:15">
      <c r="A24" s="13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5"/>
      <c r="M24" s="15"/>
      <c r="N24" s="15"/>
      <c r="O24" s="15"/>
    </row>
    <row r="25" s="1" customFormat="1" spans="1:15">
      <c r="A25" s="13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5"/>
      <c r="M25" s="15"/>
      <c r="N25" s="15"/>
      <c r="O25" s="15"/>
    </row>
    <row r="26" s="1" customFormat="1" spans="1:15">
      <c r="A26" s="13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5"/>
      <c r="M26" s="15"/>
      <c r="N26" s="15"/>
      <c r="O26" s="15"/>
    </row>
    <row r="27" s="1" customFormat="1" spans="1:15">
      <c r="A27" s="13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5"/>
      <c r="M27" s="15"/>
      <c r="N27" s="15"/>
      <c r="O27" s="15"/>
    </row>
    <row r="28" s="1" customFormat="1" spans="1:15">
      <c r="A28" s="13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5"/>
      <c r="M28" s="15"/>
      <c r="N28" s="15"/>
      <c r="O28" s="15"/>
    </row>
    <row r="29" s="1" customFormat="1" spans="1:15">
      <c r="A29" s="13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5"/>
      <c r="M29" s="15"/>
      <c r="N29" s="15"/>
      <c r="O29" s="15"/>
    </row>
    <row r="30" s="1" customFormat="1" spans="1:15">
      <c r="A30" s="13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5"/>
      <c r="M30" s="15"/>
      <c r="N30" s="15"/>
      <c r="O30" s="15"/>
    </row>
    <row r="31" s="1" customFormat="1" spans="1:15">
      <c r="A31" s="13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5"/>
      <c r="M31" s="15"/>
      <c r="N31" s="15"/>
      <c r="O31" s="15"/>
    </row>
    <row r="32" s="1" customFormat="1" spans="1:15">
      <c r="A32" s="13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5"/>
      <c r="M32" s="15"/>
      <c r="N32" s="15"/>
      <c r="O32" s="15"/>
    </row>
    <row r="33" s="1" customFormat="1" spans="1:15">
      <c r="A33" s="13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5"/>
      <c r="M33" s="15"/>
      <c r="N33" s="15"/>
      <c r="O33" s="15"/>
    </row>
    <row r="34" s="1" customFormat="1" spans="1:15">
      <c r="A34" s="13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5"/>
      <c r="M34" s="15"/>
      <c r="N34" s="15"/>
      <c r="O34" s="15"/>
    </row>
    <row r="35" s="1" customFormat="1" spans="1:15">
      <c r="A35" s="13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5"/>
      <c r="M35" s="15"/>
      <c r="N35" s="15"/>
      <c r="O35" s="15"/>
    </row>
    <row r="36" s="1" customFormat="1" spans="1:15">
      <c r="A36" s="13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5"/>
      <c r="M36" s="15"/>
      <c r="N36" s="15"/>
      <c r="O36" s="15"/>
    </row>
    <row r="37" s="1" customFormat="1" spans="1:15">
      <c r="A37" s="13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5"/>
      <c r="M37" s="15"/>
      <c r="N37" s="15"/>
      <c r="O37" s="15"/>
    </row>
    <row r="38" s="1" customFormat="1" spans="1:15">
      <c r="A38" s="13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5"/>
      <c r="M38" s="15"/>
      <c r="N38" s="15"/>
      <c r="O38" s="15"/>
    </row>
    <row r="39" s="1" customFormat="1" spans="1:15">
      <c r="A39" s="13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5"/>
      <c r="M39" s="15"/>
      <c r="N39" s="15"/>
      <c r="O39" s="15"/>
    </row>
    <row r="40" s="1" customFormat="1" spans="1:15">
      <c r="A40" s="13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5"/>
      <c r="M40" s="15"/>
      <c r="N40" s="15"/>
      <c r="O40" s="15"/>
    </row>
    <row r="41" s="1" customFormat="1" spans="1:15">
      <c r="A41" s="13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5"/>
      <c r="M41" s="15"/>
      <c r="N41" s="15"/>
      <c r="O41" s="15"/>
    </row>
    <row r="42" s="1" customFormat="1" spans="1:15">
      <c r="A42" s="13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5"/>
      <c r="M42" s="15"/>
      <c r="N42" s="15"/>
      <c r="O42" s="15"/>
    </row>
    <row r="43" s="1" customFormat="1" spans="1:15">
      <c r="A43" s="13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5"/>
      <c r="M43" s="15"/>
      <c r="N43" s="15"/>
      <c r="O43" s="15"/>
    </row>
    <row r="44" s="1" customFormat="1" spans="1:15">
      <c r="A44" s="13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5"/>
      <c r="M44" s="15"/>
      <c r="N44" s="15"/>
      <c r="O44" s="15"/>
    </row>
    <row r="45" s="1" customFormat="1" spans="1:15">
      <c r="A45" s="13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5"/>
      <c r="M45" s="15"/>
      <c r="N45" s="15"/>
      <c r="O45" s="15"/>
    </row>
    <row r="46" s="1" customFormat="1" spans="1:15">
      <c r="A46" s="13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5"/>
      <c r="M46" s="15"/>
      <c r="N46" s="15"/>
      <c r="O46" s="15"/>
    </row>
    <row r="47" s="1" customFormat="1" spans="1:15">
      <c r="A47" s="13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5"/>
      <c r="M47" s="15"/>
      <c r="N47" s="15"/>
      <c r="O47" s="15"/>
    </row>
    <row r="48" s="1" customFormat="1" spans="1:15">
      <c r="A48" s="13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5"/>
      <c r="M48" s="15"/>
      <c r="N48" s="15"/>
      <c r="O48" s="15"/>
    </row>
    <row r="49" s="1" customFormat="1" spans="1:15">
      <c r="A49" s="13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5"/>
      <c r="M49" s="15"/>
      <c r="N49" s="15"/>
      <c r="O49" s="15"/>
    </row>
    <row r="50" s="1" customFormat="1" spans="1:15">
      <c r="A50" s="13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5"/>
      <c r="M50" s="15"/>
      <c r="N50" s="15"/>
      <c r="O50" s="15"/>
    </row>
    <row r="51" s="1" customFormat="1" spans="1:15">
      <c r="A51" s="13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5"/>
      <c r="M51" s="15"/>
      <c r="N51" s="15"/>
      <c r="O51" s="15"/>
    </row>
    <row r="52" s="1" customFormat="1" spans="1:15">
      <c r="A52" s="13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5"/>
      <c r="M52" s="15"/>
      <c r="N52" s="15"/>
      <c r="O52" s="15"/>
    </row>
  </sheetData>
  <mergeCells count="1">
    <mergeCell ref="A1:O1"/>
  </mergeCells>
  <pageMargins left="0.196527777777778" right="0.118055555555556" top="1" bottom="1" header="0.511805555555556" footer="0.511805555555556"/>
  <pageSetup paperSize="9" scale="8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A1" sqref="A1:O19"/>
    </sheetView>
  </sheetViews>
  <sheetFormatPr defaultColWidth="9" defaultRowHeight="13.5"/>
  <cols>
    <col min="1" max="1" width="9" style="1"/>
    <col min="2" max="2" width="12.7833333333333" style="1" customWidth="1"/>
    <col min="3" max="3" width="9" style="1"/>
    <col min="4" max="4" width="12.25" style="1" customWidth="1"/>
    <col min="5" max="5" width="11.6083333333333" style="1" customWidth="1"/>
    <col min="6" max="6" width="10.3" style="1" customWidth="1"/>
    <col min="7" max="7" width="9" style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1166666666667" style="1" customWidth="1"/>
    <col min="16" max="16384" width="9" style="1"/>
  </cols>
  <sheetData>
    <row r="1" s="1" customFormat="1" ht="34.5" spans="1:15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4" t="s">
        <v>15</v>
      </c>
    </row>
    <row r="3" s="1" customFormat="1" spans="1:15">
      <c r="A3" s="27" t="s">
        <v>20</v>
      </c>
      <c r="B3" s="28">
        <v>1510</v>
      </c>
      <c r="C3" s="29">
        <v>3951</v>
      </c>
      <c r="D3" s="28">
        <v>885</v>
      </c>
      <c r="E3" s="28">
        <v>1330</v>
      </c>
      <c r="F3" s="29"/>
      <c r="G3" s="3">
        <f t="shared" ref="G3:G20" si="0">B3+C3+D3+E3+F3</f>
        <v>7676</v>
      </c>
      <c r="H3" s="30">
        <v>0</v>
      </c>
      <c r="I3" s="29">
        <v>14856</v>
      </c>
      <c r="J3" s="3">
        <f t="shared" ref="J3:J20" si="1">G3*10%</f>
        <v>767.6</v>
      </c>
      <c r="K3" s="3">
        <f t="shared" ref="K3:K20" si="2">G3*4%</f>
        <v>307.04</v>
      </c>
      <c r="L3" s="3">
        <f>G3*10%</f>
        <v>767.6</v>
      </c>
      <c r="M3" s="3">
        <f t="shared" ref="M3:M20" si="3">G3*H3/I3</f>
        <v>0</v>
      </c>
      <c r="N3" s="3">
        <f t="shared" ref="N3:N20" si="4">G3-J3-K3-L3-M3</f>
        <v>5833.76</v>
      </c>
      <c r="O3" s="3">
        <f t="shared" ref="O3:O20" si="5">IF(N3&lt;=3000,N3*0.5%,IF(AND(N3&gt;3000,N3&lt;=5000),N3*1%,IF(AND(N3&gt;5000,N3&lt;=10000),N3*1.5%)))</f>
        <v>87.5064</v>
      </c>
    </row>
    <row r="4" s="1" customFormat="1" spans="1:15">
      <c r="A4" s="27" t="s">
        <v>21</v>
      </c>
      <c r="B4" s="28">
        <v>1510</v>
      </c>
      <c r="C4" s="29">
        <v>3686</v>
      </c>
      <c r="D4" s="28">
        <v>885</v>
      </c>
      <c r="E4" s="28">
        <v>1330</v>
      </c>
      <c r="F4" s="29"/>
      <c r="G4" s="3">
        <f t="shared" si="0"/>
        <v>7411</v>
      </c>
      <c r="H4" s="30">
        <v>74.82</v>
      </c>
      <c r="I4" s="29">
        <v>14365</v>
      </c>
      <c r="J4" s="3">
        <f t="shared" si="1"/>
        <v>741.1</v>
      </c>
      <c r="K4" s="3">
        <f t="shared" si="2"/>
        <v>296.44</v>
      </c>
      <c r="L4" s="3">
        <f t="shared" ref="L4:L20" si="6">G4*8%</f>
        <v>592.88</v>
      </c>
      <c r="M4" s="3">
        <f t="shared" si="3"/>
        <v>38.6001406195614</v>
      </c>
      <c r="N4" s="3">
        <f t="shared" si="4"/>
        <v>5741.97985938044</v>
      </c>
      <c r="O4" s="3">
        <f t="shared" si="5"/>
        <v>86.1296978907066</v>
      </c>
    </row>
    <row r="5" s="1" customFormat="1" spans="1:15">
      <c r="A5" s="27" t="s">
        <v>22</v>
      </c>
      <c r="B5" s="28">
        <v>1330</v>
      </c>
      <c r="C5" s="29">
        <v>2732</v>
      </c>
      <c r="D5" s="28">
        <v>840</v>
      </c>
      <c r="E5" s="28">
        <v>1260</v>
      </c>
      <c r="F5" s="29"/>
      <c r="G5" s="3">
        <f t="shared" si="0"/>
        <v>6162</v>
      </c>
      <c r="H5" s="30">
        <v>0</v>
      </c>
      <c r="I5" s="29">
        <v>11712</v>
      </c>
      <c r="J5" s="3">
        <f t="shared" si="1"/>
        <v>616.2</v>
      </c>
      <c r="K5" s="3">
        <f t="shared" si="2"/>
        <v>246.48</v>
      </c>
      <c r="L5" s="3">
        <f t="shared" si="6"/>
        <v>492.96</v>
      </c>
      <c r="M5" s="3">
        <f t="shared" si="3"/>
        <v>0</v>
      </c>
      <c r="N5" s="3">
        <f t="shared" si="4"/>
        <v>4806.36</v>
      </c>
      <c r="O5" s="3">
        <f t="shared" si="5"/>
        <v>48.0636</v>
      </c>
    </row>
    <row r="6" s="1" customFormat="1" spans="1:15">
      <c r="A6" s="27" t="s">
        <v>23</v>
      </c>
      <c r="B6" s="28">
        <v>1170</v>
      </c>
      <c r="C6" s="29">
        <v>2618</v>
      </c>
      <c r="D6" s="28">
        <v>790</v>
      </c>
      <c r="E6" s="28">
        <v>1185</v>
      </c>
      <c r="F6" s="29"/>
      <c r="G6" s="3">
        <f t="shared" si="0"/>
        <v>5763</v>
      </c>
      <c r="H6" s="30">
        <v>0</v>
      </c>
      <c r="I6" s="29">
        <v>11739</v>
      </c>
      <c r="J6" s="3">
        <f t="shared" si="1"/>
        <v>576.3</v>
      </c>
      <c r="K6" s="3">
        <f t="shared" si="2"/>
        <v>230.52</v>
      </c>
      <c r="L6" s="3">
        <f t="shared" si="6"/>
        <v>461.04</v>
      </c>
      <c r="M6" s="3">
        <f t="shared" si="3"/>
        <v>0</v>
      </c>
      <c r="N6" s="3">
        <f t="shared" si="4"/>
        <v>4495.14</v>
      </c>
      <c r="O6" s="3">
        <f t="shared" si="5"/>
        <v>44.9514</v>
      </c>
    </row>
    <row r="7" s="1" customFormat="1" spans="1:15">
      <c r="A7" s="27" t="s">
        <v>24</v>
      </c>
      <c r="B7" s="28">
        <v>1050</v>
      </c>
      <c r="C7" s="29">
        <v>2635</v>
      </c>
      <c r="D7" s="28">
        <v>765</v>
      </c>
      <c r="E7" s="28">
        <v>1145</v>
      </c>
      <c r="F7" s="29"/>
      <c r="G7" s="3">
        <f t="shared" si="0"/>
        <v>5595</v>
      </c>
      <c r="H7" s="30">
        <v>0</v>
      </c>
      <c r="I7" s="29">
        <v>11042</v>
      </c>
      <c r="J7" s="3">
        <f t="shared" si="1"/>
        <v>559.5</v>
      </c>
      <c r="K7" s="3">
        <f t="shared" si="2"/>
        <v>223.8</v>
      </c>
      <c r="L7" s="3">
        <f t="shared" si="6"/>
        <v>447.6</v>
      </c>
      <c r="M7" s="3">
        <f t="shared" si="3"/>
        <v>0</v>
      </c>
      <c r="N7" s="3">
        <f t="shared" si="4"/>
        <v>4364.1</v>
      </c>
      <c r="O7" s="3">
        <f t="shared" si="5"/>
        <v>43.641</v>
      </c>
    </row>
    <row r="8" s="1" customFormat="1" spans="1:15">
      <c r="A8" s="27" t="s">
        <v>25</v>
      </c>
      <c r="B8" s="31">
        <v>1170</v>
      </c>
      <c r="C8" s="29">
        <v>2531</v>
      </c>
      <c r="D8" s="28">
        <v>790</v>
      </c>
      <c r="E8" s="28">
        <v>1185</v>
      </c>
      <c r="F8" s="29"/>
      <c r="G8" s="3">
        <f t="shared" si="0"/>
        <v>5676</v>
      </c>
      <c r="H8" s="30">
        <v>0</v>
      </c>
      <c r="I8" s="29">
        <v>11511</v>
      </c>
      <c r="J8" s="3">
        <f t="shared" si="1"/>
        <v>567.6</v>
      </c>
      <c r="K8" s="3">
        <f t="shared" si="2"/>
        <v>227.04</v>
      </c>
      <c r="L8" s="3">
        <f t="shared" si="6"/>
        <v>454.08</v>
      </c>
      <c r="M8" s="3">
        <f t="shared" si="3"/>
        <v>0</v>
      </c>
      <c r="N8" s="3">
        <f t="shared" si="4"/>
        <v>4427.28</v>
      </c>
      <c r="O8" s="3">
        <f t="shared" si="5"/>
        <v>44.2728</v>
      </c>
    </row>
    <row r="9" s="1" customFormat="1" spans="1:15">
      <c r="A9" s="27" t="s">
        <v>26</v>
      </c>
      <c r="B9" s="31">
        <v>1050</v>
      </c>
      <c r="C9" s="29">
        <v>2528</v>
      </c>
      <c r="D9" s="28">
        <v>765</v>
      </c>
      <c r="E9" s="28">
        <v>1145</v>
      </c>
      <c r="F9" s="29"/>
      <c r="G9" s="3">
        <f t="shared" si="0"/>
        <v>5488</v>
      </c>
      <c r="H9" s="32">
        <v>25.69</v>
      </c>
      <c r="I9" s="29">
        <v>10620</v>
      </c>
      <c r="J9" s="3">
        <f t="shared" si="1"/>
        <v>548.8</v>
      </c>
      <c r="K9" s="3">
        <f t="shared" si="2"/>
        <v>219.52</v>
      </c>
      <c r="L9" s="3">
        <f t="shared" si="6"/>
        <v>439.04</v>
      </c>
      <c r="M9" s="3">
        <f t="shared" si="3"/>
        <v>13.2755856873823</v>
      </c>
      <c r="N9" s="3">
        <f t="shared" si="4"/>
        <v>4267.36441431262</v>
      </c>
      <c r="O9" s="3">
        <f t="shared" si="5"/>
        <v>42.6736441431262</v>
      </c>
    </row>
    <row r="10" s="1" customFormat="1" spans="1:19">
      <c r="A10" s="27" t="s">
        <v>27</v>
      </c>
      <c r="B10" s="31">
        <v>1170</v>
      </c>
      <c r="C10" s="29">
        <v>2323</v>
      </c>
      <c r="D10" s="28">
        <v>790</v>
      </c>
      <c r="E10" s="28">
        <v>1185</v>
      </c>
      <c r="F10" s="29"/>
      <c r="G10" s="3">
        <f t="shared" si="0"/>
        <v>5468</v>
      </c>
      <c r="H10" s="32">
        <v>0</v>
      </c>
      <c r="I10" s="29">
        <v>10933</v>
      </c>
      <c r="J10" s="3">
        <f t="shared" si="1"/>
        <v>546.8</v>
      </c>
      <c r="K10" s="3">
        <f t="shared" si="2"/>
        <v>218.72</v>
      </c>
      <c r="L10" s="3">
        <f t="shared" si="6"/>
        <v>437.44</v>
      </c>
      <c r="M10" s="3">
        <f t="shared" si="3"/>
        <v>0</v>
      </c>
      <c r="N10" s="3">
        <f t="shared" si="4"/>
        <v>4265.04</v>
      </c>
      <c r="O10" s="3">
        <f t="shared" si="5"/>
        <v>42.6504</v>
      </c>
      <c r="S10" s="17"/>
    </row>
    <row r="11" s="1" customFormat="1" spans="1:15">
      <c r="A11" s="27" t="s">
        <v>28</v>
      </c>
      <c r="B11" s="31">
        <v>1330</v>
      </c>
      <c r="C11" s="29">
        <v>2819</v>
      </c>
      <c r="D11" s="28">
        <v>840</v>
      </c>
      <c r="E11" s="28">
        <v>1260</v>
      </c>
      <c r="F11" s="29"/>
      <c r="G11" s="3">
        <f t="shared" si="0"/>
        <v>6249</v>
      </c>
      <c r="H11" s="32">
        <v>58.76</v>
      </c>
      <c r="I11" s="29">
        <v>12003</v>
      </c>
      <c r="J11" s="3">
        <f t="shared" si="1"/>
        <v>624.9</v>
      </c>
      <c r="K11" s="3">
        <f t="shared" si="2"/>
        <v>249.96</v>
      </c>
      <c r="L11" s="3">
        <f t="shared" si="6"/>
        <v>499.92</v>
      </c>
      <c r="M11" s="3">
        <f t="shared" si="3"/>
        <v>30.5916220944764</v>
      </c>
      <c r="N11" s="3">
        <f t="shared" si="4"/>
        <v>4843.62837790552</v>
      </c>
      <c r="O11" s="3">
        <f t="shared" si="5"/>
        <v>48.4362837790552</v>
      </c>
    </row>
    <row r="12" s="1" customFormat="1" spans="1:15">
      <c r="A12" s="33" t="s">
        <v>29</v>
      </c>
      <c r="B12" s="31">
        <v>1050</v>
      </c>
      <c r="C12" s="29">
        <v>1991</v>
      </c>
      <c r="D12" s="28">
        <v>765</v>
      </c>
      <c r="E12" s="28">
        <v>1145</v>
      </c>
      <c r="F12" s="29"/>
      <c r="G12" s="3">
        <f t="shared" si="0"/>
        <v>4951</v>
      </c>
      <c r="H12" s="32">
        <v>0</v>
      </c>
      <c r="I12" s="29">
        <v>10062</v>
      </c>
      <c r="J12" s="3">
        <f t="shared" si="1"/>
        <v>495.1</v>
      </c>
      <c r="K12" s="3">
        <f t="shared" si="2"/>
        <v>198.04</v>
      </c>
      <c r="L12" s="3">
        <f t="shared" si="6"/>
        <v>396.08</v>
      </c>
      <c r="M12" s="3">
        <f t="shared" si="3"/>
        <v>0</v>
      </c>
      <c r="N12" s="3">
        <f t="shared" si="4"/>
        <v>3861.78</v>
      </c>
      <c r="O12" s="3">
        <f t="shared" si="5"/>
        <v>38.6178</v>
      </c>
    </row>
    <row r="13" s="1" customFormat="1" spans="1:15">
      <c r="A13" s="33" t="s">
        <v>30</v>
      </c>
      <c r="B13" s="31">
        <v>1170</v>
      </c>
      <c r="C13" s="29">
        <v>2531</v>
      </c>
      <c r="D13" s="28">
        <v>790</v>
      </c>
      <c r="E13" s="28">
        <v>1185</v>
      </c>
      <c r="F13" s="29"/>
      <c r="G13" s="3">
        <f t="shared" si="0"/>
        <v>5676</v>
      </c>
      <c r="H13" s="32">
        <v>0</v>
      </c>
      <c r="I13" s="29">
        <v>11165</v>
      </c>
      <c r="J13" s="3">
        <f t="shared" si="1"/>
        <v>567.6</v>
      </c>
      <c r="K13" s="3">
        <f t="shared" si="2"/>
        <v>227.04</v>
      </c>
      <c r="L13" s="3">
        <f t="shared" si="6"/>
        <v>454.08</v>
      </c>
      <c r="M13" s="3">
        <f t="shared" si="3"/>
        <v>0</v>
      </c>
      <c r="N13" s="3">
        <f t="shared" si="4"/>
        <v>4427.28</v>
      </c>
      <c r="O13" s="3">
        <f t="shared" si="5"/>
        <v>44.2728</v>
      </c>
    </row>
    <row r="14" s="1" customFormat="1" spans="1:15">
      <c r="A14" s="33" t="s">
        <v>31</v>
      </c>
      <c r="B14" s="28">
        <v>1510</v>
      </c>
      <c r="C14" s="29">
        <v>3398</v>
      </c>
      <c r="D14" s="28">
        <v>885</v>
      </c>
      <c r="E14" s="28">
        <v>1330</v>
      </c>
      <c r="F14" s="29"/>
      <c r="G14" s="3">
        <f t="shared" si="0"/>
        <v>7123</v>
      </c>
      <c r="H14" s="32">
        <v>0</v>
      </c>
      <c r="I14" s="29">
        <v>32342</v>
      </c>
      <c r="J14" s="3">
        <f t="shared" si="1"/>
        <v>712.3</v>
      </c>
      <c r="K14" s="3">
        <f t="shared" si="2"/>
        <v>284.92</v>
      </c>
      <c r="L14" s="3">
        <f t="shared" si="6"/>
        <v>569.84</v>
      </c>
      <c r="M14" s="3">
        <f t="shared" si="3"/>
        <v>0</v>
      </c>
      <c r="N14" s="3">
        <f t="shared" si="4"/>
        <v>5555.94</v>
      </c>
      <c r="O14" s="3">
        <f t="shared" si="5"/>
        <v>83.3391</v>
      </c>
    </row>
    <row r="15" s="1" customFormat="1" spans="1:15">
      <c r="A15" s="33" t="s">
        <v>32</v>
      </c>
      <c r="B15" s="28">
        <v>1050</v>
      </c>
      <c r="C15" s="29">
        <v>1991</v>
      </c>
      <c r="D15" s="28">
        <v>765</v>
      </c>
      <c r="E15" s="28">
        <v>1145</v>
      </c>
      <c r="F15" s="29"/>
      <c r="G15" s="3">
        <f t="shared" si="0"/>
        <v>4951</v>
      </c>
      <c r="H15" s="32">
        <v>0</v>
      </c>
      <c r="I15" s="29">
        <v>10520</v>
      </c>
      <c r="J15" s="3">
        <f t="shared" si="1"/>
        <v>495.1</v>
      </c>
      <c r="K15" s="3">
        <f t="shared" si="2"/>
        <v>198.04</v>
      </c>
      <c r="L15" s="3">
        <f t="shared" si="6"/>
        <v>396.08</v>
      </c>
      <c r="M15" s="3">
        <f t="shared" si="3"/>
        <v>0</v>
      </c>
      <c r="N15" s="3">
        <f t="shared" si="4"/>
        <v>3861.78</v>
      </c>
      <c r="O15" s="3">
        <f t="shared" si="5"/>
        <v>38.6178</v>
      </c>
    </row>
    <row r="16" s="1" customFormat="1" spans="1:15">
      <c r="A16" s="33" t="s">
        <v>33</v>
      </c>
      <c r="B16" s="28">
        <v>780</v>
      </c>
      <c r="C16" s="29">
        <v>1705</v>
      </c>
      <c r="D16" s="28">
        <v>695</v>
      </c>
      <c r="E16" s="28">
        <v>1040</v>
      </c>
      <c r="F16" s="29"/>
      <c r="G16" s="3">
        <f t="shared" si="0"/>
        <v>4220</v>
      </c>
      <c r="H16" s="32">
        <v>0</v>
      </c>
      <c r="I16" s="29">
        <v>8789</v>
      </c>
      <c r="J16" s="3">
        <f t="shared" si="1"/>
        <v>422</v>
      </c>
      <c r="K16" s="3">
        <f t="shared" si="2"/>
        <v>168.8</v>
      </c>
      <c r="L16" s="3">
        <f t="shared" si="6"/>
        <v>337.6</v>
      </c>
      <c r="M16" s="3">
        <f t="shared" si="3"/>
        <v>0</v>
      </c>
      <c r="N16" s="3">
        <f t="shared" si="4"/>
        <v>3291.6</v>
      </c>
      <c r="O16" s="3">
        <f t="shared" si="5"/>
        <v>32.916</v>
      </c>
    </row>
    <row r="17" s="1" customFormat="1" spans="1:15">
      <c r="A17" s="33" t="s">
        <v>34</v>
      </c>
      <c r="B17" s="28">
        <v>940</v>
      </c>
      <c r="C17" s="29">
        <v>1692</v>
      </c>
      <c r="D17" s="28">
        <v>740</v>
      </c>
      <c r="E17" s="28">
        <v>1105</v>
      </c>
      <c r="F17" s="29"/>
      <c r="G17" s="3">
        <f t="shared" si="0"/>
        <v>4477</v>
      </c>
      <c r="H17" s="32">
        <v>0</v>
      </c>
      <c r="I17" s="29">
        <v>9845</v>
      </c>
      <c r="J17" s="3">
        <f t="shared" si="1"/>
        <v>447.7</v>
      </c>
      <c r="K17" s="3">
        <f t="shared" si="2"/>
        <v>179.08</v>
      </c>
      <c r="L17" s="3">
        <f t="shared" si="6"/>
        <v>358.16</v>
      </c>
      <c r="M17" s="3">
        <f t="shared" si="3"/>
        <v>0</v>
      </c>
      <c r="N17" s="3">
        <f t="shared" si="4"/>
        <v>3492.06</v>
      </c>
      <c r="O17" s="3">
        <f t="shared" si="5"/>
        <v>34.9206</v>
      </c>
    </row>
    <row r="18" s="1" customFormat="1" spans="1:15">
      <c r="A18" s="33" t="s">
        <v>35</v>
      </c>
      <c r="B18" s="28">
        <v>1170</v>
      </c>
      <c r="C18" s="29">
        <v>2618</v>
      </c>
      <c r="D18" s="28">
        <v>790</v>
      </c>
      <c r="E18" s="28">
        <v>1185</v>
      </c>
      <c r="F18" s="29"/>
      <c r="G18" s="3">
        <f t="shared" si="0"/>
        <v>5763</v>
      </c>
      <c r="H18" s="32">
        <v>0</v>
      </c>
      <c r="I18" s="29">
        <v>11557</v>
      </c>
      <c r="J18" s="3">
        <f t="shared" si="1"/>
        <v>576.3</v>
      </c>
      <c r="K18" s="3">
        <f t="shared" si="2"/>
        <v>230.52</v>
      </c>
      <c r="L18" s="3">
        <f t="shared" si="6"/>
        <v>461.04</v>
      </c>
      <c r="M18" s="3">
        <f t="shared" si="3"/>
        <v>0</v>
      </c>
      <c r="N18" s="3">
        <f t="shared" si="4"/>
        <v>4495.14</v>
      </c>
      <c r="O18" s="3">
        <f t="shared" si="5"/>
        <v>44.9514</v>
      </c>
    </row>
    <row r="19" s="1" customFormat="1" spans="1:15">
      <c r="A19" s="33" t="s">
        <v>36</v>
      </c>
      <c r="B19" s="28">
        <v>1630</v>
      </c>
      <c r="C19" s="29">
        <v>2819</v>
      </c>
      <c r="D19" s="28">
        <v>885</v>
      </c>
      <c r="E19" s="28">
        <v>1330</v>
      </c>
      <c r="F19" s="29"/>
      <c r="G19" s="3">
        <f t="shared" si="0"/>
        <v>6664</v>
      </c>
      <c r="H19" s="32">
        <v>0</v>
      </c>
      <c r="I19" s="29">
        <v>12972</v>
      </c>
      <c r="J19" s="3">
        <f t="shared" si="1"/>
        <v>666.4</v>
      </c>
      <c r="K19" s="3">
        <f t="shared" si="2"/>
        <v>266.56</v>
      </c>
      <c r="L19" s="3">
        <f t="shared" si="6"/>
        <v>533.12</v>
      </c>
      <c r="M19" s="3">
        <f t="shared" si="3"/>
        <v>0</v>
      </c>
      <c r="N19" s="3">
        <f t="shared" si="4"/>
        <v>5197.92</v>
      </c>
      <c r="O19" s="3">
        <f t="shared" si="5"/>
        <v>77.9688</v>
      </c>
    </row>
    <row r="20" s="1" customFormat="1" spans="1:15">
      <c r="A20" s="13"/>
      <c r="B20" s="14"/>
      <c r="C20" s="14"/>
      <c r="D20" s="14"/>
      <c r="E20" s="14"/>
      <c r="F20" s="14"/>
      <c r="G20" s="15"/>
      <c r="H20" s="14"/>
      <c r="I20" s="14"/>
      <c r="J20" s="15"/>
      <c r="K20" s="15"/>
      <c r="L20" s="15"/>
      <c r="M20" s="15"/>
      <c r="N20" s="15"/>
      <c r="O20" s="15"/>
    </row>
    <row r="21" s="1" customFormat="1" spans="1:15">
      <c r="A21" s="13"/>
      <c r="B21" s="14"/>
      <c r="C21" s="14"/>
      <c r="D21" s="14"/>
      <c r="E21" s="14"/>
      <c r="F21" s="14"/>
      <c r="G21" s="15"/>
      <c r="H21" s="14"/>
      <c r="I21" s="14"/>
      <c r="J21" s="15"/>
      <c r="K21" s="15"/>
      <c r="L21" s="15"/>
      <c r="M21" s="15"/>
      <c r="N21" s="15"/>
      <c r="O21" s="15"/>
    </row>
    <row r="22" s="1" customFormat="1" spans="1:15">
      <c r="A22" s="13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5"/>
      <c r="M22" s="15"/>
      <c r="N22" s="15"/>
      <c r="O22" s="15"/>
    </row>
    <row r="23" s="1" customFormat="1" spans="1:15">
      <c r="A23" s="13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5"/>
      <c r="M23" s="15"/>
      <c r="N23" s="15"/>
      <c r="O23" s="15"/>
    </row>
    <row r="24" s="1" customFormat="1" spans="1:15">
      <c r="A24" s="13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5"/>
      <c r="M24" s="15"/>
      <c r="N24" s="15"/>
      <c r="O24" s="15"/>
    </row>
    <row r="25" s="1" customFormat="1" spans="1:15">
      <c r="A25" s="13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5"/>
      <c r="M25" s="15"/>
      <c r="N25" s="15"/>
      <c r="O25" s="15"/>
    </row>
    <row r="26" s="1" customFormat="1" spans="1:15">
      <c r="A26" s="13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5"/>
      <c r="M26" s="15"/>
      <c r="N26" s="15"/>
      <c r="O26" s="15"/>
    </row>
    <row r="27" s="1" customFormat="1" spans="1:15">
      <c r="A27" s="13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5"/>
      <c r="M27" s="15"/>
      <c r="N27" s="15"/>
      <c r="O27" s="15"/>
    </row>
    <row r="28" s="1" customFormat="1" spans="1:15">
      <c r="A28" s="13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5"/>
      <c r="M28" s="15"/>
      <c r="N28" s="15"/>
      <c r="O28" s="15"/>
    </row>
    <row r="29" s="1" customFormat="1" spans="1:15">
      <c r="A29" s="13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5"/>
      <c r="M29" s="15"/>
      <c r="N29" s="15"/>
      <c r="O29" s="15"/>
    </row>
    <row r="30" s="1" customFormat="1" spans="1:15">
      <c r="A30" s="13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5"/>
      <c r="M30" s="15"/>
      <c r="N30" s="15"/>
      <c r="O30" s="15"/>
    </row>
    <row r="31" s="1" customFormat="1" spans="1:15">
      <c r="A31" s="13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5"/>
      <c r="M31" s="15"/>
      <c r="N31" s="15"/>
      <c r="O31" s="15"/>
    </row>
    <row r="32" s="1" customFormat="1" spans="1:15">
      <c r="A32" s="13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5"/>
      <c r="M32" s="15"/>
      <c r="N32" s="15"/>
      <c r="O32" s="15"/>
    </row>
    <row r="33" s="1" customFormat="1" spans="1:15">
      <c r="A33" s="13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5"/>
      <c r="M33" s="15"/>
      <c r="N33" s="15"/>
      <c r="O33" s="15"/>
    </row>
    <row r="34" s="1" customFormat="1" spans="1:15">
      <c r="A34" s="13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5"/>
      <c r="M34" s="15"/>
      <c r="N34" s="15"/>
      <c r="O34" s="15"/>
    </row>
    <row r="35" s="1" customFormat="1" spans="1:15">
      <c r="A35" s="13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5"/>
      <c r="M35" s="15"/>
      <c r="N35" s="15"/>
      <c r="O35" s="15"/>
    </row>
    <row r="36" s="1" customFormat="1" spans="1:15">
      <c r="A36" s="13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5"/>
      <c r="M36" s="15"/>
      <c r="N36" s="15"/>
      <c r="O36" s="15"/>
    </row>
    <row r="37" s="1" customFormat="1" spans="1:15">
      <c r="A37" s="13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5"/>
      <c r="M37" s="15"/>
      <c r="N37" s="15"/>
      <c r="O37" s="15"/>
    </row>
    <row r="38" s="1" customFormat="1" spans="1:15">
      <c r="A38" s="13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5"/>
      <c r="M38" s="15"/>
      <c r="N38" s="15"/>
      <c r="O38" s="15"/>
    </row>
    <row r="39" s="1" customFormat="1" spans="1:15">
      <c r="A39" s="13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5"/>
      <c r="M39" s="15"/>
      <c r="N39" s="15"/>
      <c r="O39" s="15"/>
    </row>
    <row r="40" s="1" customFormat="1" spans="1:15">
      <c r="A40" s="13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5"/>
      <c r="M40" s="15"/>
      <c r="N40" s="15"/>
      <c r="O40" s="15"/>
    </row>
    <row r="41" s="1" customFormat="1" spans="1:15">
      <c r="A41" s="13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5"/>
      <c r="M41" s="15"/>
      <c r="N41" s="15"/>
      <c r="O41" s="15"/>
    </row>
    <row r="42" s="1" customFormat="1" spans="1:15">
      <c r="A42" s="13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5"/>
      <c r="M42" s="15"/>
      <c r="N42" s="15"/>
      <c r="O42" s="15"/>
    </row>
    <row r="43" s="1" customFormat="1" spans="1:15">
      <c r="A43" s="13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5"/>
      <c r="M43" s="15"/>
      <c r="N43" s="15"/>
      <c r="O43" s="15"/>
    </row>
    <row r="44" s="1" customFormat="1" spans="1:15">
      <c r="A44" s="13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5"/>
      <c r="M44" s="15"/>
      <c r="N44" s="15"/>
      <c r="O44" s="15"/>
    </row>
    <row r="45" s="1" customFormat="1" spans="1:15">
      <c r="A45" s="13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5"/>
      <c r="M45" s="15"/>
      <c r="N45" s="15"/>
      <c r="O45" s="15"/>
    </row>
    <row r="46" s="1" customFormat="1" spans="1:15">
      <c r="A46" s="13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5"/>
      <c r="M46" s="15"/>
      <c r="N46" s="15"/>
      <c r="O46" s="15"/>
    </row>
    <row r="47" s="1" customFormat="1" spans="1:15">
      <c r="A47" s="13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5"/>
      <c r="M47" s="15"/>
      <c r="N47" s="15"/>
      <c r="O47" s="15"/>
    </row>
    <row r="48" s="1" customFormat="1" spans="1:15">
      <c r="A48" s="13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5"/>
      <c r="M48" s="15"/>
      <c r="N48" s="15"/>
      <c r="O48" s="15"/>
    </row>
    <row r="49" s="1" customFormat="1" spans="1:15">
      <c r="A49" s="13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5"/>
      <c r="M49" s="15"/>
      <c r="N49" s="15"/>
      <c r="O49" s="15"/>
    </row>
    <row r="50" s="1" customFormat="1" spans="1:15">
      <c r="A50" s="13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5"/>
      <c r="M50" s="15"/>
      <c r="N50" s="15"/>
      <c r="O50" s="15"/>
    </row>
    <row r="51" s="1" customFormat="1" spans="1:15">
      <c r="A51" s="13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5"/>
      <c r="M51" s="15"/>
      <c r="N51" s="15"/>
      <c r="O51" s="15"/>
    </row>
    <row r="52" s="1" customFormat="1" spans="1:15">
      <c r="A52" s="13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5"/>
      <c r="M52" s="15"/>
      <c r="N52" s="15"/>
      <c r="O52" s="15"/>
    </row>
  </sheetData>
  <mergeCells count="1">
    <mergeCell ref="A1:O1"/>
  </mergeCells>
  <pageMargins left="0.196527777777778" right="0.0784722222222222" top="1" bottom="1" header="0.511805555555556" footer="0.511805555555556"/>
  <pageSetup paperSize="9" scale="8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A1" sqref="A1:O19"/>
    </sheetView>
  </sheetViews>
  <sheetFormatPr defaultColWidth="9" defaultRowHeight="13.5"/>
  <cols>
    <col min="1" max="1" width="9" style="1"/>
    <col min="2" max="2" width="12.7833333333333" style="1" customWidth="1"/>
    <col min="3" max="3" width="9" style="1"/>
    <col min="4" max="5" width="12.25" style="1" customWidth="1"/>
    <col min="6" max="6" width="10.3" style="1" customWidth="1"/>
    <col min="7" max="7" width="8.125" style="1" customWidth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1166666666667" style="1" customWidth="1"/>
    <col min="16" max="16384" width="9" style="1"/>
  </cols>
  <sheetData>
    <row r="1" s="1" customFormat="1" ht="34.5" spans="1:15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4" t="s">
        <v>15</v>
      </c>
    </row>
    <row r="3" s="1" customFormat="1" spans="1:15">
      <c r="A3" s="27" t="s">
        <v>20</v>
      </c>
      <c r="B3" s="28">
        <v>1510</v>
      </c>
      <c r="C3" s="29">
        <v>3951</v>
      </c>
      <c r="D3" s="28">
        <v>885</v>
      </c>
      <c r="E3" s="28">
        <v>1330</v>
      </c>
      <c r="F3" s="29"/>
      <c r="G3" s="3">
        <f t="shared" ref="G3:G20" si="0">B3+C3+D3+E3+F3</f>
        <v>7676</v>
      </c>
      <c r="H3" s="30">
        <v>163</v>
      </c>
      <c r="I3" s="29">
        <v>14856</v>
      </c>
      <c r="J3" s="3">
        <f t="shared" ref="J3:J20" si="1">G3*10%</f>
        <v>767.6</v>
      </c>
      <c r="K3" s="3">
        <f t="shared" ref="K3:K20" si="2">G3*4%</f>
        <v>307.04</v>
      </c>
      <c r="L3" s="3">
        <f>G3*10%</f>
        <v>767.6</v>
      </c>
      <c r="M3" s="3">
        <f t="shared" ref="M3:M20" si="3">G3*H3/I3</f>
        <v>84.2210554658051</v>
      </c>
      <c r="N3" s="3">
        <f t="shared" ref="N3:N20" si="4">G3-J3-K3-L3-M3</f>
        <v>5749.53894453419</v>
      </c>
      <c r="O3" s="3">
        <f t="shared" ref="O3:O20" si="5">IF(N3&lt;=3000,N3*0.5%,IF(AND(N3&gt;3000,N3&lt;=5000),N3*1%,IF(AND(N3&gt;5000,N3&lt;=10000),N3*1.5%)))</f>
        <v>86.2430841680129</v>
      </c>
    </row>
    <row r="4" s="1" customFormat="1" spans="1:15">
      <c r="A4" s="27" t="s">
        <v>21</v>
      </c>
      <c r="B4" s="28">
        <v>1730</v>
      </c>
      <c r="C4" s="29">
        <v>3686</v>
      </c>
      <c r="D4" s="28">
        <v>960</v>
      </c>
      <c r="E4" s="28">
        <v>1440</v>
      </c>
      <c r="F4" s="29"/>
      <c r="G4" s="3">
        <f t="shared" si="0"/>
        <v>7816</v>
      </c>
      <c r="H4" s="30">
        <v>192.86</v>
      </c>
      <c r="I4" s="29">
        <v>15248</v>
      </c>
      <c r="J4" s="3">
        <f t="shared" si="1"/>
        <v>781.6</v>
      </c>
      <c r="K4" s="3">
        <f t="shared" si="2"/>
        <v>312.64</v>
      </c>
      <c r="L4" s="3">
        <f t="shared" ref="L4:L20" si="6">G4*8%</f>
        <v>625.28</v>
      </c>
      <c r="M4" s="3">
        <f t="shared" si="3"/>
        <v>98.8584575026233</v>
      </c>
      <c r="N4" s="3">
        <f t="shared" si="4"/>
        <v>5997.62154249738</v>
      </c>
      <c r="O4" s="3">
        <f t="shared" si="5"/>
        <v>89.9643231374606</v>
      </c>
    </row>
    <row r="5" s="1" customFormat="1" spans="1:15">
      <c r="A5" s="27" t="s">
        <v>22</v>
      </c>
      <c r="B5" s="28">
        <v>1330</v>
      </c>
      <c r="C5" s="29">
        <v>2732</v>
      </c>
      <c r="D5" s="28">
        <v>840</v>
      </c>
      <c r="E5" s="28">
        <v>1260</v>
      </c>
      <c r="F5" s="29"/>
      <c r="G5" s="3">
        <f t="shared" si="0"/>
        <v>6162</v>
      </c>
      <c r="H5" s="30">
        <v>0</v>
      </c>
      <c r="I5" s="29">
        <v>11712</v>
      </c>
      <c r="J5" s="3">
        <f t="shared" si="1"/>
        <v>616.2</v>
      </c>
      <c r="K5" s="3">
        <f t="shared" si="2"/>
        <v>246.48</v>
      </c>
      <c r="L5" s="3">
        <f t="shared" si="6"/>
        <v>492.96</v>
      </c>
      <c r="M5" s="3">
        <f t="shared" si="3"/>
        <v>0</v>
      </c>
      <c r="N5" s="3">
        <f t="shared" si="4"/>
        <v>4806.36</v>
      </c>
      <c r="O5" s="3">
        <f t="shared" si="5"/>
        <v>48.0636</v>
      </c>
    </row>
    <row r="6" s="1" customFormat="1" spans="1:15">
      <c r="A6" s="27" t="s">
        <v>23</v>
      </c>
      <c r="B6" s="28">
        <v>1170</v>
      </c>
      <c r="C6" s="29">
        <v>2618</v>
      </c>
      <c r="D6" s="28">
        <v>790</v>
      </c>
      <c r="E6" s="28">
        <v>1185</v>
      </c>
      <c r="F6" s="29"/>
      <c r="G6" s="3">
        <f t="shared" si="0"/>
        <v>5763</v>
      </c>
      <c r="H6" s="30">
        <v>0</v>
      </c>
      <c r="I6" s="29">
        <v>11377</v>
      </c>
      <c r="J6" s="3">
        <f t="shared" si="1"/>
        <v>576.3</v>
      </c>
      <c r="K6" s="3">
        <f t="shared" si="2"/>
        <v>230.52</v>
      </c>
      <c r="L6" s="3">
        <f t="shared" si="6"/>
        <v>461.04</v>
      </c>
      <c r="M6" s="3">
        <f t="shared" si="3"/>
        <v>0</v>
      </c>
      <c r="N6" s="3">
        <f t="shared" si="4"/>
        <v>4495.14</v>
      </c>
      <c r="O6" s="3">
        <f t="shared" si="5"/>
        <v>44.9514</v>
      </c>
    </row>
    <row r="7" s="1" customFormat="1" spans="1:15">
      <c r="A7" s="27" t="s">
        <v>24</v>
      </c>
      <c r="B7" s="28">
        <v>1050</v>
      </c>
      <c r="C7" s="29">
        <v>2635</v>
      </c>
      <c r="D7" s="28">
        <v>765</v>
      </c>
      <c r="E7" s="28">
        <v>1145</v>
      </c>
      <c r="F7" s="29"/>
      <c r="G7" s="3">
        <f t="shared" si="0"/>
        <v>5595</v>
      </c>
      <c r="H7" s="30">
        <v>27</v>
      </c>
      <c r="I7" s="29">
        <v>11042</v>
      </c>
      <c r="J7" s="3">
        <f t="shared" si="1"/>
        <v>559.5</v>
      </c>
      <c r="K7" s="3">
        <f t="shared" si="2"/>
        <v>223.8</v>
      </c>
      <c r="L7" s="3">
        <f t="shared" si="6"/>
        <v>447.6</v>
      </c>
      <c r="M7" s="3">
        <f t="shared" si="3"/>
        <v>13.6809454808911</v>
      </c>
      <c r="N7" s="3">
        <f t="shared" si="4"/>
        <v>4350.41905451911</v>
      </c>
      <c r="O7" s="3">
        <f t="shared" si="5"/>
        <v>43.5041905451911</v>
      </c>
    </row>
    <row r="8" s="1" customFormat="1" spans="1:15">
      <c r="A8" s="27" t="s">
        <v>25</v>
      </c>
      <c r="B8" s="31">
        <v>1170</v>
      </c>
      <c r="C8" s="29">
        <v>2531</v>
      </c>
      <c r="D8" s="28">
        <v>790</v>
      </c>
      <c r="E8" s="28">
        <v>1185</v>
      </c>
      <c r="F8" s="29"/>
      <c r="G8" s="3">
        <f t="shared" si="0"/>
        <v>5676</v>
      </c>
      <c r="H8" s="30">
        <v>0</v>
      </c>
      <c r="I8" s="29">
        <v>11139</v>
      </c>
      <c r="J8" s="3">
        <f t="shared" si="1"/>
        <v>567.6</v>
      </c>
      <c r="K8" s="3">
        <f t="shared" si="2"/>
        <v>227.04</v>
      </c>
      <c r="L8" s="3">
        <f t="shared" si="6"/>
        <v>454.08</v>
      </c>
      <c r="M8" s="3">
        <f t="shared" si="3"/>
        <v>0</v>
      </c>
      <c r="N8" s="3">
        <f t="shared" si="4"/>
        <v>4427.28</v>
      </c>
      <c r="O8" s="3">
        <f t="shared" si="5"/>
        <v>44.2728</v>
      </c>
    </row>
    <row r="9" s="1" customFormat="1" spans="1:15">
      <c r="A9" s="27" t="s">
        <v>26</v>
      </c>
      <c r="B9" s="31">
        <v>1050</v>
      </c>
      <c r="C9" s="29">
        <v>2528</v>
      </c>
      <c r="D9" s="28">
        <v>765</v>
      </c>
      <c r="E9" s="28">
        <v>1145</v>
      </c>
      <c r="F9" s="29"/>
      <c r="G9" s="3">
        <f t="shared" si="0"/>
        <v>5488</v>
      </c>
      <c r="H9" s="32">
        <v>104.23</v>
      </c>
      <c r="I9" s="29">
        <v>10620</v>
      </c>
      <c r="J9" s="3">
        <f t="shared" si="1"/>
        <v>548.8</v>
      </c>
      <c r="K9" s="3">
        <f t="shared" si="2"/>
        <v>219.52</v>
      </c>
      <c r="L9" s="3">
        <f t="shared" si="6"/>
        <v>439.04</v>
      </c>
      <c r="M9" s="3">
        <f t="shared" si="3"/>
        <v>53.8619811676083</v>
      </c>
      <c r="N9" s="3">
        <f t="shared" si="4"/>
        <v>4226.77801883239</v>
      </c>
      <c r="O9" s="3">
        <f t="shared" si="5"/>
        <v>42.2677801883239</v>
      </c>
    </row>
    <row r="10" s="1" customFormat="1" spans="1:19">
      <c r="A10" s="27" t="s">
        <v>27</v>
      </c>
      <c r="B10" s="31">
        <v>1170</v>
      </c>
      <c r="C10" s="29">
        <v>2323</v>
      </c>
      <c r="D10" s="28">
        <v>790</v>
      </c>
      <c r="E10" s="28">
        <v>1185</v>
      </c>
      <c r="F10" s="29"/>
      <c r="G10" s="3">
        <f t="shared" si="0"/>
        <v>5468</v>
      </c>
      <c r="H10" s="32">
        <v>0</v>
      </c>
      <c r="I10" s="29">
        <v>10582</v>
      </c>
      <c r="J10" s="3">
        <f t="shared" si="1"/>
        <v>546.8</v>
      </c>
      <c r="K10" s="3">
        <f t="shared" si="2"/>
        <v>218.72</v>
      </c>
      <c r="L10" s="3">
        <f t="shared" si="6"/>
        <v>437.44</v>
      </c>
      <c r="M10" s="3">
        <f t="shared" si="3"/>
        <v>0</v>
      </c>
      <c r="N10" s="3">
        <f t="shared" si="4"/>
        <v>4265.04</v>
      </c>
      <c r="O10" s="3">
        <f t="shared" si="5"/>
        <v>42.6504</v>
      </c>
      <c r="S10" s="17"/>
    </row>
    <row r="11" s="1" customFormat="1" spans="1:15">
      <c r="A11" s="27" t="s">
        <v>28</v>
      </c>
      <c r="B11" s="31">
        <v>1330</v>
      </c>
      <c r="C11" s="29">
        <v>2819</v>
      </c>
      <c r="D11" s="28">
        <v>840</v>
      </c>
      <c r="E11" s="28">
        <v>1260</v>
      </c>
      <c r="F11" s="29"/>
      <c r="G11" s="3">
        <f t="shared" si="0"/>
        <v>6249</v>
      </c>
      <c r="H11" s="32">
        <v>137.42</v>
      </c>
      <c r="I11" s="29">
        <v>12003</v>
      </c>
      <c r="J11" s="3">
        <f t="shared" si="1"/>
        <v>624.9</v>
      </c>
      <c r="K11" s="3">
        <f t="shared" si="2"/>
        <v>249.96</v>
      </c>
      <c r="L11" s="3">
        <f t="shared" si="6"/>
        <v>499.92</v>
      </c>
      <c r="M11" s="3">
        <f t="shared" si="3"/>
        <v>71.5435791052237</v>
      </c>
      <c r="N11" s="3">
        <f t="shared" si="4"/>
        <v>4802.67642089478</v>
      </c>
      <c r="O11" s="3">
        <f t="shared" si="5"/>
        <v>48.0267642089478</v>
      </c>
    </row>
    <row r="12" s="1" customFormat="1" spans="1:15">
      <c r="A12" s="33" t="s">
        <v>29</v>
      </c>
      <c r="B12" s="31">
        <v>1050</v>
      </c>
      <c r="C12" s="29">
        <v>1991</v>
      </c>
      <c r="D12" s="28">
        <v>765</v>
      </c>
      <c r="E12" s="28">
        <v>1145</v>
      </c>
      <c r="F12" s="29"/>
      <c r="G12" s="3">
        <f t="shared" si="0"/>
        <v>4951</v>
      </c>
      <c r="H12" s="32">
        <v>0</v>
      </c>
      <c r="I12" s="29">
        <v>10062</v>
      </c>
      <c r="J12" s="3">
        <f t="shared" si="1"/>
        <v>495.1</v>
      </c>
      <c r="K12" s="3">
        <f t="shared" si="2"/>
        <v>198.04</v>
      </c>
      <c r="L12" s="3">
        <f t="shared" si="6"/>
        <v>396.08</v>
      </c>
      <c r="M12" s="3">
        <f t="shared" si="3"/>
        <v>0</v>
      </c>
      <c r="N12" s="3">
        <f t="shared" si="4"/>
        <v>3861.78</v>
      </c>
      <c r="O12" s="3">
        <f t="shared" si="5"/>
        <v>38.6178</v>
      </c>
    </row>
    <row r="13" s="1" customFormat="1" spans="1:15">
      <c r="A13" s="33" t="s">
        <v>30</v>
      </c>
      <c r="B13" s="31">
        <v>1170</v>
      </c>
      <c r="C13" s="29">
        <v>2531</v>
      </c>
      <c r="D13" s="28">
        <v>790</v>
      </c>
      <c r="E13" s="28">
        <v>1185</v>
      </c>
      <c r="F13" s="29"/>
      <c r="G13" s="3">
        <f t="shared" si="0"/>
        <v>5676</v>
      </c>
      <c r="H13" s="32">
        <v>0</v>
      </c>
      <c r="I13" s="29">
        <v>12387</v>
      </c>
      <c r="J13" s="3">
        <f t="shared" si="1"/>
        <v>567.6</v>
      </c>
      <c r="K13" s="3">
        <f t="shared" si="2"/>
        <v>227.04</v>
      </c>
      <c r="L13" s="3">
        <f t="shared" si="6"/>
        <v>454.08</v>
      </c>
      <c r="M13" s="3">
        <f t="shared" si="3"/>
        <v>0</v>
      </c>
      <c r="N13" s="3">
        <f t="shared" si="4"/>
        <v>4427.28</v>
      </c>
      <c r="O13" s="3">
        <f t="shared" si="5"/>
        <v>44.2728</v>
      </c>
    </row>
    <row r="14" s="1" customFormat="1" spans="1:15">
      <c r="A14" s="33" t="s">
        <v>31</v>
      </c>
      <c r="B14" s="28">
        <v>1510</v>
      </c>
      <c r="C14" s="29">
        <v>3398</v>
      </c>
      <c r="D14" s="28">
        <v>885</v>
      </c>
      <c r="E14" s="28">
        <v>1330</v>
      </c>
      <c r="F14" s="29"/>
      <c r="G14" s="3">
        <f t="shared" si="0"/>
        <v>7123</v>
      </c>
      <c r="H14" s="32">
        <v>530.38</v>
      </c>
      <c r="I14" s="29">
        <v>18258</v>
      </c>
      <c r="J14" s="3">
        <f t="shared" si="1"/>
        <v>712.3</v>
      </c>
      <c r="K14" s="3">
        <f t="shared" si="2"/>
        <v>284.92</v>
      </c>
      <c r="L14" s="3">
        <f t="shared" si="6"/>
        <v>569.84</v>
      </c>
      <c r="M14" s="3">
        <f t="shared" si="3"/>
        <v>206.917337057728</v>
      </c>
      <c r="N14" s="3">
        <f t="shared" si="4"/>
        <v>5349.02266294227</v>
      </c>
      <c r="O14" s="3">
        <f t="shared" si="5"/>
        <v>80.2353399441341</v>
      </c>
    </row>
    <row r="15" s="1" customFormat="1" spans="1:15">
      <c r="A15" s="33" t="s">
        <v>32</v>
      </c>
      <c r="B15" s="28">
        <v>1050</v>
      </c>
      <c r="C15" s="29">
        <v>1991</v>
      </c>
      <c r="D15" s="28">
        <v>765</v>
      </c>
      <c r="E15" s="28">
        <v>1145</v>
      </c>
      <c r="F15" s="29"/>
      <c r="G15" s="3">
        <f t="shared" si="0"/>
        <v>4951</v>
      </c>
      <c r="H15" s="32">
        <v>0</v>
      </c>
      <c r="I15" s="29">
        <v>10520</v>
      </c>
      <c r="J15" s="3">
        <f t="shared" si="1"/>
        <v>495.1</v>
      </c>
      <c r="K15" s="3">
        <f t="shared" si="2"/>
        <v>198.04</v>
      </c>
      <c r="L15" s="3">
        <f t="shared" si="6"/>
        <v>396.08</v>
      </c>
      <c r="M15" s="3">
        <f t="shared" si="3"/>
        <v>0</v>
      </c>
      <c r="N15" s="3">
        <f t="shared" si="4"/>
        <v>3861.78</v>
      </c>
      <c r="O15" s="3">
        <f t="shared" si="5"/>
        <v>38.6178</v>
      </c>
    </row>
    <row r="16" s="1" customFormat="1" spans="1:15">
      <c r="A16" s="33" t="s">
        <v>33</v>
      </c>
      <c r="B16" s="28">
        <v>780</v>
      </c>
      <c r="C16" s="29">
        <v>1705</v>
      </c>
      <c r="D16" s="28">
        <v>695</v>
      </c>
      <c r="E16" s="28">
        <v>1040</v>
      </c>
      <c r="F16" s="29"/>
      <c r="G16" s="3">
        <f t="shared" si="0"/>
        <v>4220</v>
      </c>
      <c r="H16" s="32">
        <v>46.98</v>
      </c>
      <c r="I16" s="29">
        <v>8789</v>
      </c>
      <c r="J16" s="3">
        <f t="shared" si="1"/>
        <v>422</v>
      </c>
      <c r="K16" s="3">
        <f t="shared" si="2"/>
        <v>168.8</v>
      </c>
      <c r="L16" s="3">
        <f t="shared" si="6"/>
        <v>337.6</v>
      </c>
      <c r="M16" s="3">
        <f t="shared" si="3"/>
        <v>22.5572420070543</v>
      </c>
      <c r="N16" s="3">
        <f t="shared" si="4"/>
        <v>3269.04275799295</v>
      </c>
      <c r="O16" s="3">
        <f t="shared" si="5"/>
        <v>32.6904275799295</v>
      </c>
    </row>
    <row r="17" s="1" customFormat="1" spans="1:15">
      <c r="A17" s="33" t="s">
        <v>34</v>
      </c>
      <c r="B17" s="28">
        <v>940</v>
      </c>
      <c r="C17" s="29">
        <v>1692</v>
      </c>
      <c r="D17" s="28">
        <v>740</v>
      </c>
      <c r="E17" s="28">
        <v>1105</v>
      </c>
      <c r="F17" s="29"/>
      <c r="G17" s="3">
        <f t="shared" si="0"/>
        <v>4477</v>
      </c>
      <c r="H17" s="32">
        <v>0</v>
      </c>
      <c r="I17" s="29">
        <v>9845</v>
      </c>
      <c r="J17" s="3">
        <f t="shared" si="1"/>
        <v>447.7</v>
      </c>
      <c r="K17" s="3">
        <f t="shared" si="2"/>
        <v>179.08</v>
      </c>
      <c r="L17" s="3">
        <f t="shared" si="6"/>
        <v>358.16</v>
      </c>
      <c r="M17" s="3">
        <f t="shared" si="3"/>
        <v>0</v>
      </c>
      <c r="N17" s="3">
        <f t="shared" si="4"/>
        <v>3492.06</v>
      </c>
      <c r="O17" s="3">
        <f t="shared" si="5"/>
        <v>34.9206</v>
      </c>
    </row>
    <row r="18" s="1" customFormat="1" spans="1:15">
      <c r="A18" s="33" t="s">
        <v>35</v>
      </c>
      <c r="B18" s="28">
        <v>1170</v>
      </c>
      <c r="C18" s="29">
        <v>2618</v>
      </c>
      <c r="D18" s="28">
        <v>790</v>
      </c>
      <c r="E18" s="28">
        <v>1185</v>
      </c>
      <c r="F18" s="29"/>
      <c r="G18" s="3">
        <f t="shared" si="0"/>
        <v>5763</v>
      </c>
      <c r="H18" s="32">
        <v>38.34</v>
      </c>
      <c r="I18" s="29">
        <v>11195</v>
      </c>
      <c r="J18" s="3">
        <f t="shared" si="1"/>
        <v>576.3</v>
      </c>
      <c r="K18" s="3">
        <f t="shared" si="2"/>
        <v>230.52</v>
      </c>
      <c r="L18" s="3">
        <f t="shared" si="6"/>
        <v>461.04</v>
      </c>
      <c r="M18" s="3">
        <f t="shared" si="3"/>
        <v>19.7367949977669</v>
      </c>
      <c r="N18" s="3">
        <f t="shared" si="4"/>
        <v>4475.40320500223</v>
      </c>
      <c r="O18" s="3">
        <f t="shared" si="5"/>
        <v>44.7540320500223</v>
      </c>
    </row>
    <row r="19" s="1" customFormat="1" spans="1:15">
      <c r="A19" s="33" t="s">
        <v>36</v>
      </c>
      <c r="B19" s="28">
        <v>1630</v>
      </c>
      <c r="C19" s="29">
        <v>2819</v>
      </c>
      <c r="D19" s="28">
        <v>885</v>
      </c>
      <c r="E19" s="28">
        <v>1330</v>
      </c>
      <c r="F19" s="29"/>
      <c r="G19" s="3">
        <f t="shared" si="0"/>
        <v>6664</v>
      </c>
      <c r="H19" s="32">
        <v>78.43</v>
      </c>
      <c r="I19" s="29">
        <v>12567</v>
      </c>
      <c r="J19" s="3">
        <f t="shared" si="1"/>
        <v>666.4</v>
      </c>
      <c r="K19" s="3">
        <f t="shared" si="2"/>
        <v>266.56</v>
      </c>
      <c r="L19" s="3">
        <f t="shared" si="6"/>
        <v>533.12</v>
      </c>
      <c r="M19" s="3">
        <f t="shared" si="3"/>
        <v>41.5896809103207</v>
      </c>
      <c r="N19" s="3">
        <f t="shared" si="4"/>
        <v>5156.33031908968</v>
      </c>
      <c r="O19" s="3">
        <f t="shared" si="5"/>
        <v>77.3449547863452</v>
      </c>
    </row>
    <row r="20" s="1" customFormat="1" spans="1:15">
      <c r="A20" s="13"/>
      <c r="B20" s="14"/>
      <c r="C20" s="14"/>
      <c r="D20" s="14"/>
      <c r="E20" s="14"/>
      <c r="F20" s="14"/>
      <c r="G20" s="15"/>
      <c r="H20" s="14"/>
      <c r="I20" s="14"/>
      <c r="J20" s="15"/>
      <c r="K20" s="15"/>
      <c r="L20" s="15"/>
      <c r="M20" s="15"/>
      <c r="N20" s="15"/>
      <c r="O20" s="15"/>
    </row>
    <row r="21" s="1" customFormat="1" spans="1:15">
      <c r="A21" s="13"/>
      <c r="B21" s="14"/>
      <c r="C21" s="14"/>
      <c r="D21" s="14"/>
      <c r="E21" s="14"/>
      <c r="F21" s="14"/>
      <c r="G21" s="15"/>
      <c r="H21" s="14"/>
      <c r="I21" s="14"/>
      <c r="J21" s="15"/>
      <c r="K21" s="15"/>
      <c r="L21" s="15"/>
      <c r="M21" s="15"/>
      <c r="N21" s="15"/>
      <c r="O21" s="15"/>
    </row>
    <row r="22" s="1" customFormat="1" spans="1:15">
      <c r="A22" s="13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5"/>
      <c r="M22" s="15"/>
      <c r="N22" s="15"/>
      <c r="O22" s="15"/>
    </row>
    <row r="23" s="1" customFormat="1" spans="1:15">
      <c r="A23" s="13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5"/>
      <c r="M23" s="15"/>
      <c r="N23" s="15"/>
      <c r="O23" s="15"/>
    </row>
    <row r="24" s="1" customFormat="1" spans="1:15">
      <c r="A24" s="13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5"/>
      <c r="M24" s="15"/>
      <c r="N24" s="15"/>
      <c r="O24" s="15"/>
    </row>
    <row r="25" s="1" customFormat="1" spans="1:15">
      <c r="A25" s="13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5"/>
      <c r="M25" s="15"/>
      <c r="N25" s="15"/>
      <c r="O25" s="15"/>
    </row>
    <row r="26" s="1" customFormat="1" spans="1:15">
      <c r="A26" s="13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5"/>
      <c r="M26" s="15"/>
      <c r="N26" s="15"/>
      <c r="O26" s="15"/>
    </row>
    <row r="27" s="1" customFormat="1" spans="1:15">
      <c r="A27" s="13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5"/>
      <c r="M27" s="15"/>
      <c r="N27" s="15"/>
      <c r="O27" s="15"/>
    </row>
    <row r="28" s="1" customFormat="1" spans="1:15">
      <c r="A28" s="13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5"/>
      <c r="M28" s="15"/>
      <c r="N28" s="15"/>
      <c r="O28" s="15"/>
    </row>
    <row r="29" s="1" customFormat="1" spans="1:15">
      <c r="A29" s="13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5"/>
      <c r="M29" s="15"/>
      <c r="N29" s="15"/>
      <c r="O29" s="15"/>
    </row>
    <row r="30" s="1" customFormat="1" spans="1:15">
      <c r="A30" s="13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5"/>
      <c r="M30" s="15"/>
      <c r="N30" s="15"/>
      <c r="O30" s="15"/>
    </row>
    <row r="31" s="1" customFormat="1" spans="1:15">
      <c r="A31" s="13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5"/>
      <c r="M31" s="15"/>
      <c r="N31" s="15"/>
      <c r="O31" s="15"/>
    </row>
    <row r="32" s="1" customFormat="1" spans="1:15">
      <c r="A32" s="13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5"/>
      <c r="M32" s="15"/>
      <c r="N32" s="15"/>
      <c r="O32" s="15"/>
    </row>
    <row r="33" s="1" customFormat="1" spans="1:15">
      <c r="A33" s="13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5"/>
      <c r="M33" s="15"/>
      <c r="N33" s="15"/>
      <c r="O33" s="15"/>
    </row>
    <row r="34" s="1" customFormat="1" spans="1:15">
      <c r="A34" s="13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5"/>
      <c r="M34" s="15"/>
      <c r="N34" s="15"/>
      <c r="O34" s="15"/>
    </row>
    <row r="35" s="1" customFormat="1" spans="1:15">
      <c r="A35" s="13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5"/>
      <c r="M35" s="15"/>
      <c r="N35" s="15"/>
      <c r="O35" s="15"/>
    </row>
    <row r="36" s="1" customFormat="1" spans="1:15">
      <c r="A36" s="13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5"/>
      <c r="M36" s="15"/>
      <c r="N36" s="15"/>
      <c r="O36" s="15"/>
    </row>
    <row r="37" s="1" customFormat="1" spans="1:15">
      <c r="A37" s="13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5"/>
      <c r="M37" s="15"/>
      <c r="N37" s="15"/>
      <c r="O37" s="15"/>
    </row>
    <row r="38" s="1" customFormat="1" spans="1:15">
      <c r="A38" s="13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5"/>
      <c r="M38" s="15"/>
      <c r="N38" s="15"/>
      <c r="O38" s="15"/>
    </row>
    <row r="39" s="1" customFormat="1" spans="1:15">
      <c r="A39" s="13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5"/>
      <c r="M39" s="15"/>
      <c r="N39" s="15"/>
      <c r="O39" s="15"/>
    </row>
    <row r="40" s="1" customFormat="1" spans="1:15">
      <c r="A40" s="13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5"/>
      <c r="M40" s="15"/>
      <c r="N40" s="15"/>
      <c r="O40" s="15"/>
    </row>
    <row r="41" s="1" customFormat="1" spans="1:15">
      <c r="A41" s="13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5"/>
      <c r="M41" s="15"/>
      <c r="N41" s="15"/>
      <c r="O41" s="15"/>
    </row>
    <row r="42" s="1" customFormat="1" spans="1:15">
      <c r="A42" s="13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5"/>
      <c r="M42" s="15"/>
      <c r="N42" s="15"/>
      <c r="O42" s="15"/>
    </row>
    <row r="43" s="1" customFormat="1" spans="1:15">
      <c r="A43" s="13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5"/>
      <c r="M43" s="15"/>
      <c r="N43" s="15"/>
      <c r="O43" s="15"/>
    </row>
    <row r="44" s="1" customFormat="1" spans="1:15">
      <c r="A44" s="13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5"/>
      <c r="M44" s="15"/>
      <c r="N44" s="15"/>
      <c r="O44" s="15"/>
    </row>
    <row r="45" s="1" customFormat="1" spans="1:15">
      <c r="A45" s="13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5"/>
      <c r="M45" s="15"/>
      <c r="N45" s="15"/>
      <c r="O45" s="15"/>
    </row>
    <row r="46" s="1" customFormat="1" spans="1:15">
      <c r="A46" s="13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5"/>
      <c r="M46" s="15"/>
      <c r="N46" s="15"/>
      <c r="O46" s="15"/>
    </row>
    <row r="47" s="1" customFormat="1" spans="1:15">
      <c r="A47" s="13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5"/>
      <c r="M47" s="15"/>
      <c r="N47" s="15"/>
      <c r="O47" s="15"/>
    </row>
    <row r="48" s="1" customFormat="1" spans="1:15">
      <c r="A48" s="13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5"/>
      <c r="M48" s="15"/>
      <c r="N48" s="15"/>
      <c r="O48" s="15"/>
    </row>
    <row r="49" s="1" customFormat="1" spans="1:15">
      <c r="A49" s="13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5"/>
      <c r="M49" s="15"/>
      <c r="N49" s="15"/>
      <c r="O49" s="15"/>
    </row>
    <row r="50" s="1" customFormat="1" spans="1:15">
      <c r="A50" s="13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5"/>
      <c r="M50" s="15"/>
      <c r="N50" s="15"/>
      <c r="O50" s="15"/>
    </row>
    <row r="51" s="1" customFormat="1" spans="1:15">
      <c r="A51" s="13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5"/>
      <c r="M51" s="15"/>
      <c r="N51" s="15"/>
      <c r="O51" s="15"/>
    </row>
    <row r="52" s="1" customFormat="1" spans="1:15">
      <c r="A52" s="13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5"/>
      <c r="M52" s="15"/>
      <c r="N52" s="15"/>
      <c r="O52" s="15"/>
    </row>
  </sheetData>
  <mergeCells count="1">
    <mergeCell ref="A1:O1"/>
  </mergeCells>
  <pageMargins left="0.156944444444444" right="0.156944444444444" top="1" bottom="1" header="0.511805555555556" footer="0.511805555555556"/>
  <pageSetup paperSize="9" scale="8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D31" sqref="D31"/>
    </sheetView>
  </sheetViews>
  <sheetFormatPr defaultColWidth="9" defaultRowHeight="13.5"/>
  <cols>
    <col min="1" max="1" width="9" style="1"/>
    <col min="2" max="2" width="12.7833333333333" style="1" customWidth="1"/>
    <col min="3" max="3" width="9" style="1"/>
    <col min="4" max="5" width="12.25" style="1" customWidth="1"/>
    <col min="6" max="6" width="9.49166666666667" style="1" customWidth="1"/>
    <col min="7" max="7" width="9" style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7666666666667" style="1" customWidth="1"/>
    <col min="16" max="16384" width="9" style="1"/>
  </cols>
  <sheetData>
    <row r="1" s="1" customFormat="1" ht="34.5" spans="1:15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4" t="s">
        <v>15</v>
      </c>
    </row>
    <row r="3" s="1" customFormat="1" spans="1:15">
      <c r="A3" s="27" t="s">
        <v>20</v>
      </c>
      <c r="B3" s="28">
        <v>1510</v>
      </c>
      <c r="C3" s="29">
        <v>3951</v>
      </c>
      <c r="D3" s="28">
        <v>885</v>
      </c>
      <c r="E3" s="28">
        <v>1330</v>
      </c>
      <c r="F3" s="29"/>
      <c r="G3" s="3">
        <f t="shared" ref="G3:G20" si="0">B3+C3+D3+E3+F3</f>
        <v>7676</v>
      </c>
      <c r="H3" s="30">
        <v>172.44</v>
      </c>
      <c r="I3" s="29">
        <v>14856</v>
      </c>
      <c r="J3" s="3">
        <f t="shared" ref="J3:J20" si="1">G3*10%</f>
        <v>767.6</v>
      </c>
      <c r="K3" s="3">
        <f t="shared" ref="K3:K20" si="2">G3*4%</f>
        <v>307.04</v>
      </c>
      <c r="L3" s="3">
        <f>G3*10%</f>
        <v>767.6</v>
      </c>
      <c r="M3" s="3">
        <f t="shared" ref="M3:M20" si="3">G3*H3/I3</f>
        <v>89.0986429725363</v>
      </c>
      <c r="N3" s="3">
        <f t="shared" ref="N3:N20" si="4">G3-J3-K3-L3-M3</f>
        <v>5744.66135702746</v>
      </c>
      <c r="O3" s="3">
        <f t="shared" ref="O3:O20" si="5">IF(N3&lt;=3000,N3*0.5%,IF(AND(N3&gt;3000,N3&lt;=5000),N3*1%,IF(AND(N3&gt;5000,N3&lt;=10000),N3*1.5%)))</f>
        <v>86.1699203554119</v>
      </c>
    </row>
    <row r="4" s="1" customFormat="1" spans="1:15">
      <c r="A4" s="27" t="s">
        <v>21</v>
      </c>
      <c r="B4" s="28">
        <v>1730</v>
      </c>
      <c r="C4" s="29">
        <v>3686</v>
      </c>
      <c r="D4" s="28">
        <v>960</v>
      </c>
      <c r="E4" s="28">
        <v>1440</v>
      </c>
      <c r="F4" s="29"/>
      <c r="G4" s="3">
        <f t="shared" si="0"/>
        <v>7816</v>
      </c>
      <c r="H4" s="30">
        <v>216.72</v>
      </c>
      <c r="I4" s="29">
        <v>14807</v>
      </c>
      <c r="J4" s="3">
        <f t="shared" si="1"/>
        <v>781.6</v>
      </c>
      <c r="K4" s="3">
        <f t="shared" si="2"/>
        <v>312.64</v>
      </c>
      <c r="L4" s="3">
        <f t="shared" ref="L4:L20" si="6">G4*8%</f>
        <v>625.28</v>
      </c>
      <c r="M4" s="3">
        <f t="shared" si="3"/>
        <v>114.397482271898</v>
      </c>
      <c r="N4" s="3">
        <f t="shared" si="4"/>
        <v>5982.0825177281</v>
      </c>
      <c r="O4" s="3">
        <f t="shared" si="5"/>
        <v>89.7312377659215</v>
      </c>
    </row>
    <row r="5" s="1" customFormat="1" spans="1:15">
      <c r="A5" s="27" t="s">
        <v>22</v>
      </c>
      <c r="B5" s="28">
        <v>1330</v>
      </c>
      <c r="C5" s="29">
        <v>2732</v>
      </c>
      <c r="D5" s="28">
        <v>840</v>
      </c>
      <c r="E5" s="28">
        <v>1260</v>
      </c>
      <c r="F5" s="29"/>
      <c r="G5" s="3">
        <f t="shared" si="0"/>
        <v>6162</v>
      </c>
      <c r="H5" s="30">
        <v>58.99</v>
      </c>
      <c r="I5" s="29">
        <v>11712</v>
      </c>
      <c r="J5" s="3">
        <f t="shared" si="1"/>
        <v>616.2</v>
      </c>
      <c r="K5" s="3">
        <f t="shared" si="2"/>
        <v>246.48</v>
      </c>
      <c r="L5" s="3">
        <f t="shared" si="6"/>
        <v>492.96</v>
      </c>
      <c r="M5" s="3">
        <f t="shared" si="3"/>
        <v>31.0362346311475</v>
      </c>
      <c r="N5" s="3">
        <f t="shared" si="4"/>
        <v>4775.32376536885</v>
      </c>
      <c r="O5" s="3">
        <f t="shared" si="5"/>
        <v>47.7532376536885</v>
      </c>
    </row>
    <row r="6" s="1" customFormat="1" spans="1:15">
      <c r="A6" s="27" t="s">
        <v>23</v>
      </c>
      <c r="B6" s="28">
        <v>1170</v>
      </c>
      <c r="C6" s="29">
        <v>2618</v>
      </c>
      <c r="D6" s="28">
        <v>790</v>
      </c>
      <c r="E6" s="28">
        <v>1185</v>
      </c>
      <c r="F6" s="29"/>
      <c r="G6" s="3">
        <f t="shared" si="0"/>
        <v>5763</v>
      </c>
      <c r="H6" s="30">
        <v>0</v>
      </c>
      <c r="I6" s="29">
        <v>11377</v>
      </c>
      <c r="J6" s="3">
        <f t="shared" si="1"/>
        <v>576.3</v>
      </c>
      <c r="K6" s="3">
        <f t="shared" si="2"/>
        <v>230.52</v>
      </c>
      <c r="L6" s="3">
        <f t="shared" si="6"/>
        <v>461.04</v>
      </c>
      <c r="M6" s="3">
        <f t="shared" si="3"/>
        <v>0</v>
      </c>
      <c r="N6" s="3">
        <f t="shared" si="4"/>
        <v>4495.14</v>
      </c>
      <c r="O6" s="3">
        <f t="shared" si="5"/>
        <v>44.9514</v>
      </c>
    </row>
    <row r="7" s="1" customFormat="1" spans="1:15">
      <c r="A7" s="27" t="s">
        <v>24</v>
      </c>
      <c r="B7" s="28">
        <v>1050</v>
      </c>
      <c r="C7" s="29">
        <v>2635</v>
      </c>
      <c r="D7" s="28">
        <v>765</v>
      </c>
      <c r="E7" s="28">
        <v>1145</v>
      </c>
      <c r="F7" s="29"/>
      <c r="G7" s="3">
        <f t="shared" si="0"/>
        <v>5595</v>
      </c>
      <c r="H7" s="30">
        <v>84.08</v>
      </c>
      <c r="I7" s="29">
        <v>11042</v>
      </c>
      <c r="J7" s="3">
        <f t="shared" si="1"/>
        <v>559.5</v>
      </c>
      <c r="K7" s="3">
        <f t="shared" si="2"/>
        <v>223.8</v>
      </c>
      <c r="L7" s="3">
        <f t="shared" si="6"/>
        <v>447.6</v>
      </c>
      <c r="M7" s="3">
        <f t="shared" si="3"/>
        <v>42.603477630864</v>
      </c>
      <c r="N7" s="3">
        <f t="shared" si="4"/>
        <v>4321.49652236914</v>
      </c>
      <c r="O7" s="3">
        <f t="shared" si="5"/>
        <v>43.2149652236914</v>
      </c>
    </row>
    <row r="8" s="1" customFormat="1" spans="1:15">
      <c r="A8" s="27" t="s">
        <v>25</v>
      </c>
      <c r="B8" s="31">
        <v>1170</v>
      </c>
      <c r="C8" s="29">
        <v>2531</v>
      </c>
      <c r="D8" s="28">
        <v>790</v>
      </c>
      <c r="E8" s="28">
        <v>1185</v>
      </c>
      <c r="F8" s="29"/>
      <c r="G8" s="3">
        <f t="shared" si="0"/>
        <v>5676</v>
      </c>
      <c r="H8" s="30">
        <v>0</v>
      </c>
      <c r="I8" s="29">
        <v>11139</v>
      </c>
      <c r="J8" s="3">
        <f t="shared" si="1"/>
        <v>567.6</v>
      </c>
      <c r="K8" s="3">
        <f t="shared" si="2"/>
        <v>227.04</v>
      </c>
      <c r="L8" s="3">
        <f t="shared" si="6"/>
        <v>454.08</v>
      </c>
      <c r="M8" s="3">
        <f t="shared" si="3"/>
        <v>0</v>
      </c>
      <c r="N8" s="3">
        <f t="shared" si="4"/>
        <v>4427.28</v>
      </c>
      <c r="O8" s="3">
        <f t="shared" si="5"/>
        <v>44.2728</v>
      </c>
    </row>
    <row r="9" s="1" customFormat="1" spans="1:15">
      <c r="A9" s="27" t="s">
        <v>26</v>
      </c>
      <c r="B9" s="31">
        <v>1050</v>
      </c>
      <c r="C9" s="29">
        <v>2528</v>
      </c>
      <c r="D9" s="28">
        <v>765</v>
      </c>
      <c r="E9" s="28">
        <v>1145</v>
      </c>
      <c r="F9" s="29"/>
      <c r="G9" s="3">
        <f t="shared" si="0"/>
        <v>5488</v>
      </c>
      <c r="H9" s="32">
        <v>104.23</v>
      </c>
      <c r="I9" s="29">
        <v>10620</v>
      </c>
      <c r="J9" s="3">
        <f t="shared" si="1"/>
        <v>548.8</v>
      </c>
      <c r="K9" s="3">
        <f t="shared" si="2"/>
        <v>219.52</v>
      </c>
      <c r="L9" s="3">
        <f t="shared" si="6"/>
        <v>439.04</v>
      </c>
      <c r="M9" s="3">
        <f t="shared" si="3"/>
        <v>53.8619811676083</v>
      </c>
      <c r="N9" s="3">
        <f t="shared" si="4"/>
        <v>4226.77801883239</v>
      </c>
      <c r="O9" s="3">
        <f t="shared" si="5"/>
        <v>42.2677801883239</v>
      </c>
    </row>
    <row r="10" s="1" customFormat="1" spans="1:19">
      <c r="A10" s="27" t="s">
        <v>27</v>
      </c>
      <c r="B10" s="31">
        <v>1170</v>
      </c>
      <c r="C10" s="29">
        <v>2323</v>
      </c>
      <c r="D10" s="28">
        <v>790</v>
      </c>
      <c r="E10" s="28">
        <v>1185</v>
      </c>
      <c r="F10" s="29"/>
      <c r="G10" s="3">
        <f t="shared" si="0"/>
        <v>5468</v>
      </c>
      <c r="H10" s="32">
        <v>0</v>
      </c>
      <c r="I10" s="29">
        <v>10582</v>
      </c>
      <c r="J10" s="3">
        <f t="shared" si="1"/>
        <v>546.8</v>
      </c>
      <c r="K10" s="3">
        <f t="shared" si="2"/>
        <v>218.72</v>
      </c>
      <c r="L10" s="3">
        <f t="shared" si="6"/>
        <v>437.44</v>
      </c>
      <c r="M10" s="3">
        <f t="shared" si="3"/>
        <v>0</v>
      </c>
      <c r="N10" s="3">
        <f t="shared" si="4"/>
        <v>4265.04</v>
      </c>
      <c r="O10" s="3">
        <f t="shared" si="5"/>
        <v>42.6504</v>
      </c>
      <c r="S10" s="17"/>
    </row>
    <row r="11" s="1" customFormat="1" spans="1:15">
      <c r="A11" s="27" t="s">
        <v>28</v>
      </c>
      <c r="B11" s="31">
        <v>1330</v>
      </c>
      <c r="C11" s="29">
        <v>2819</v>
      </c>
      <c r="D11" s="28">
        <v>840</v>
      </c>
      <c r="E11" s="28">
        <v>1260</v>
      </c>
      <c r="F11" s="29"/>
      <c r="G11" s="3">
        <f t="shared" si="0"/>
        <v>6249</v>
      </c>
      <c r="H11" s="32">
        <v>137.42</v>
      </c>
      <c r="I11" s="29">
        <v>12003</v>
      </c>
      <c r="J11" s="3">
        <f t="shared" si="1"/>
        <v>624.9</v>
      </c>
      <c r="K11" s="3">
        <f t="shared" si="2"/>
        <v>249.96</v>
      </c>
      <c r="L11" s="3">
        <f t="shared" si="6"/>
        <v>499.92</v>
      </c>
      <c r="M11" s="3">
        <f t="shared" si="3"/>
        <v>71.5435791052237</v>
      </c>
      <c r="N11" s="3">
        <f t="shared" si="4"/>
        <v>4802.67642089478</v>
      </c>
      <c r="O11" s="3">
        <f t="shared" si="5"/>
        <v>48.0267642089478</v>
      </c>
    </row>
    <row r="12" s="1" customFormat="1" spans="1:15">
      <c r="A12" s="33" t="s">
        <v>29</v>
      </c>
      <c r="B12" s="31">
        <v>1050</v>
      </c>
      <c r="C12" s="29">
        <v>1991</v>
      </c>
      <c r="D12" s="28">
        <v>765</v>
      </c>
      <c r="E12" s="28">
        <v>1145</v>
      </c>
      <c r="F12" s="29"/>
      <c r="G12" s="3">
        <f t="shared" si="0"/>
        <v>4951</v>
      </c>
      <c r="H12" s="32">
        <v>44.69</v>
      </c>
      <c r="I12" s="29">
        <v>10062</v>
      </c>
      <c r="J12" s="3">
        <f t="shared" si="1"/>
        <v>495.1</v>
      </c>
      <c r="K12" s="3">
        <f t="shared" si="2"/>
        <v>198.04</v>
      </c>
      <c r="L12" s="3">
        <f t="shared" si="6"/>
        <v>396.08</v>
      </c>
      <c r="M12" s="3">
        <f t="shared" si="3"/>
        <v>21.9896829656132</v>
      </c>
      <c r="N12" s="3">
        <f t="shared" si="4"/>
        <v>3839.79031703439</v>
      </c>
      <c r="O12" s="3">
        <f t="shared" si="5"/>
        <v>38.3979031703439</v>
      </c>
    </row>
    <row r="13" s="1" customFormat="1" spans="1:15">
      <c r="A13" s="33" t="s">
        <v>30</v>
      </c>
      <c r="B13" s="31">
        <v>1170</v>
      </c>
      <c r="C13" s="29">
        <v>2531</v>
      </c>
      <c r="D13" s="28">
        <v>790</v>
      </c>
      <c r="E13" s="28">
        <v>1185</v>
      </c>
      <c r="F13" s="29"/>
      <c r="G13" s="3">
        <f t="shared" si="0"/>
        <v>5676</v>
      </c>
      <c r="H13" s="32">
        <v>69.73</v>
      </c>
      <c r="I13" s="29">
        <v>11111</v>
      </c>
      <c r="J13" s="3">
        <f t="shared" si="1"/>
        <v>567.6</v>
      </c>
      <c r="K13" s="3">
        <f t="shared" si="2"/>
        <v>227.04</v>
      </c>
      <c r="L13" s="3">
        <f t="shared" si="6"/>
        <v>454.08</v>
      </c>
      <c r="M13" s="3">
        <f t="shared" si="3"/>
        <v>35.6212294122941</v>
      </c>
      <c r="N13" s="3">
        <f t="shared" si="4"/>
        <v>4391.65877058771</v>
      </c>
      <c r="O13" s="3">
        <f t="shared" si="5"/>
        <v>43.9165877058771</v>
      </c>
    </row>
    <row r="14" s="1" customFormat="1" spans="1:15">
      <c r="A14" s="33" t="s">
        <v>31</v>
      </c>
      <c r="B14" s="28">
        <v>1510</v>
      </c>
      <c r="C14" s="29">
        <v>3398</v>
      </c>
      <c r="D14" s="28">
        <v>885</v>
      </c>
      <c r="E14" s="28">
        <v>1330</v>
      </c>
      <c r="F14" s="29"/>
      <c r="G14" s="3">
        <f t="shared" si="0"/>
        <v>7123</v>
      </c>
      <c r="H14" s="32">
        <v>507.45</v>
      </c>
      <c r="I14" s="29">
        <v>16896</v>
      </c>
      <c r="J14" s="3">
        <f t="shared" si="1"/>
        <v>712.3</v>
      </c>
      <c r="K14" s="3">
        <f t="shared" si="2"/>
        <v>284.92</v>
      </c>
      <c r="L14" s="3">
        <f t="shared" si="6"/>
        <v>569.84</v>
      </c>
      <c r="M14" s="3">
        <f t="shared" si="3"/>
        <v>213.930300071023</v>
      </c>
      <c r="N14" s="3">
        <f t="shared" si="4"/>
        <v>5342.00969992898</v>
      </c>
      <c r="O14" s="3">
        <f t="shared" si="5"/>
        <v>80.1301454989347</v>
      </c>
    </row>
    <row r="15" s="1" customFormat="1" spans="1:15">
      <c r="A15" s="33" t="s">
        <v>32</v>
      </c>
      <c r="B15" s="28">
        <v>1050</v>
      </c>
      <c r="C15" s="29">
        <v>1991</v>
      </c>
      <c r="D15" s="28">
        <v>765</v>
      </c>
      <c r="E15" s="28">
        <v>1145</v>
      </c>
      <c r="F15" s="29"/>
      <c r="G15" s="3">
        <f t="shared" si="0"/>
        <v>4951</v>
      </c>
      <c r="H15" s="32">
        <v>0</v>
      </c>
      <c r="I15" s="29">
        <v>10520</v>
      </c>
      <c r="J15" s="3">
        <f t="shared" si="1"/>
        <v>495.1</v>
      </c>
      <c r="K15" s="3">
        <f t="shared" si="2"/>
        <v>198.04</v>
      </c>
      <c r="L15" s="3">
        <f t="shared" si="6"/>
        <v>396.08</v>
      </c>
      <c r="M15" s="3">
        <f t="shared" si="3"/>
        <v>0</v>
      </c>
      <c r="N15" s="3">
        <f t="shared" si="4"/>
        <v>3861.78</v>
      </c>
      <c r="O15" s="3">
        <f t="shared" si="5"/>
        <v>38.6178</v>
      </c>
    </row>
    <row r="16" s="1" customFormat="1" spans="1:15">
      <c r="A16" s="33" t="s">
        <v>33</v>
      </c>
      <c r="B16" s="28">
        <v>780</v>
      </c>
      <c r="C16" s="29">
        <v>1705</v>
      </c>
      <c r="D16" s="28">
        <v>695</v>
      </c>
      <c r="E16" s="28">
        <v>1040</v>
      </c>
      <c r="F16" s="29"/>
      <c r="G16" s="3">
        <f t="shared" si="0"/>
        <v>4220</v>
      </c>
      <c r="H16" s="32">
        <v>60.76</v>
      </c>
      <c r="I16" s="29">
        <v>8789</v>
      </c>
      <c r="J16" s="3">
        <f t="shared" si="1"/>
        <v>422</v>
      </c>
      <c r="K16" s="3">
        <f t="shared" si="2"/>
        <v>168.8</v>
      </c>
      <c r="L16" s="3">
        <f t="shared" si="6"/>
        <v>337.6</v>
      </c>
      <c r="M16" s="3">
        <f t="shared" si="3"/>
        <v>29.1736488792809</v>
      </c>
      <c r="N16" s="3">
        <f t="shared" si="4"/>
        <v>3262.42635112072</v>
      </c>
      <c r="O16" s="3">
        <f t="shared" si="5"/>
        <v>32.6242635112072</v>
      </c>
    </row>
    <row r="17" s="1" customFormat="1" spans="1:15">
      <c r="A17" s="33" t="s">
        <v>34</v>
      </c>
      <c r="B17" s="28">
        <v>940</v>
      </c>
      <c r="C17" s="29">
        <v>1692</v>
      </c>
      <c r="D17" s="28">
        <v>740</v>
      </c>
      <c r="E17" s="28">
        <v>1105</v>
      </c>
      <c r="F17" s="29"/>
      <c r="G17" s="3">
        <f t="shared" si="0"/>
        <v>4477</v>
      </c>
      <c r="H17" s="32">
        <v>0</v>
      </c>
      <c r="I17" s="29">
        <v>9845</v>
      </c>
      <c r="J17" s="3">
        <f t="shared" si="1"/>
        <v>447.7</v>
      </c>
      <c r="K17" s="3">
        <f t="shared" si="2"/>
        <v>179.08</v>
      </c>
      <c r="L17" s="3">
        <f t="shared" si="6"/>
        <v>358.16</v>
      </c>
      <c r="M17" s="3">
        <f t="shared" si="3"/>
        <v>0</v>
      </c>
      <c r="N17" s="3">
        <f t="shared" si="4"/>
        <v>3492.06</v>
      </c>
      <c r="O17" s="3">
        <f t="shared" si="5"/>
        <v>34.9206</v>
      </c>
    </row>
    <row r="18" s="1" customFormat="1" spans="1:15">
      <c r="A18" s="33" t="s">
        <v>35</v>
      </c>
      <c r="B18" s="28">
        <v>1170</v>
      </c>
      <c r="C18" s="29">
        <v>2618</v>
      </c>
      <c r="D18" s="28">
        <v>790</v>
      </c>
      <c r="E18" s="28">
        <v>1185</v>
      </c>
      <c r="F18" s="29"/>
      <c r="G18" s="3">
        <f t="shared" si="0"/>
        <v>5763</v>
      </c>
      <c r="H18" s="32">
        <v>88.91</v>
      </c>
      <c r="I18" s="29">
        <v>11195</v>
      </c>
      <c r="J18" s="3">
        <f t="shared" si="1"/>
        <v>576.3</v>
      </c>
      <c r="K18" s="3">
        <f t="shared" si="2"/>
        <v>230.52</v>
      </c>
      <c r="L18" s="3">
        <f t="shared" si="6"/>
        <v>461.04</v>
      </c>
      <c r="M18" s="3">
        <f t="shared" si="3"/>
        <v>45.769390799464</v>
      </c>
      <c r="N18" s="3">
        <f t="shared" si="4"/>
        <v>4449.37060920054</v>
      </c>
      <c r="O18" s="3">
        <f t="shared" si="5"/>
        <v>44.4937060920054</v>
      </c>
    </row>
    <row r="19" s="1" customFormat="1" spans="1:15">
      <c r="A19" s="33" t="s">
        <v>36</v>
      </c>
      <c r="B19" s="28">
        <v>1630</v>
      </c>
      <c r="C19" s="29">
        <v>2819</v>
      </c>
      <c r="D19" s="28">
        <v>885</v>
      </c>
      <c r="E19" s="28">
        <v>1330</v>
      </c>
      <c r="F19" s="29"/>
      <c r="G19" s="3">
        <f t="shared" si="0"/>
        <v>6664</v>
      </c>
      <c r="H19" s="32">
        <v>122.06</v>
      </c>
      <c r="I19" s="29">
        <v>12567</v>
      </c>
      <c r="J19" s="3">
        <f t="shared" si="1"/>
        <v>666.4</v>
      </c>
      <c r="K19" s="3">
        <f t="shared" si="2"/>
        <v>266.56</v>
      </c>
      <c r="L19" s="3">
        <f t="shared" si="6"/>
        <v>533.12</v>
      </c>
      <c r="M19" s="3">
        <f t="shared" si="3"/>
        <v>64.7256974616058</v>
      </c>
      <c r="N19" s="3">
        <f t="shared" si="4"/>
        <v>5133.19430253839</v>
      </c>
      <c r="O19" s="3">
        <f t="shared" si="5"/>
        <v>76.9979145380759</v>
      </c>
    </row>
    <row r="20" s="1" customFormat="1" spans="1:15">
      <c r="A20" s="13"/>
      <c r="B20" s="14"/>
      <c r="C20" s="14"/>
      <c r="D20" s="14"/>
      <c r="E20" s="14"/>
      <c r="F20" s="14"/>
      <c r="G20" s="15"/>
      <c r="H20" s="14"/>
      <c r="I20" s="14"/>
      <c r="J20" s="15"/>
      <c r="K20" s="15"/>
      <c r="L20" s="15"/>
      <c r="M20" s="15"/>
      <c r="N20" s="15"/>
      <c r="O20" s="15"/>
    </row>
    <row r="21" s="1" customFormat="1" spans="1:15">
      <c r="A21" s="13"/>
      <c r="B21" s="14"/>
      <c r="C21" s="14"/>
      <c r="D21" s="14"/>
      <c r="E21" s="14"/>
      <c r="F21" s="14"/>
      <c r="G21" s="15"/>
      <c r="H21" s="14"/>
      <c r="I21" s="14"/>
      <c r="J21" s="15"/>
      <c r="K21" s="15"/>
      <c r="L21" s="15"/>
      <c r="M21" s="15"/>
      <c r="N21" s="15"/>
      <c r="O21" s="15"/>
    </row>
    <row r="22" s="1" customFormat="1" spans="1:15">
      <c r="A22" s="13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5"/>
      <c r="M22" s="15"/>
      <c r="N22" s="15"/>
      <c r="O22" s="15"/>
    </row>
    <row r="23" s="1" customFormat="1" spans="1:15">
      <c r="A23" s="13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5"/>
      <c r="M23" s="15"/>
      <c r="N23" s="15"/>
      <c r="O23" s="15"/>
    </row>
    <row r="24" s="1" customFormat="1" spans="1:15">
      <c r="A24" s="13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5"/>
      <c r="M24" s="15"/>
      <c r="N24" s="15"/>
      <c r="O24" s="15"/>
    </row>
    <row r="25" s="1" customFormat="1" spans="1:15">
      <c r="A25" s="13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5"/>
      <c r="M25" s="15"/>
      <c r="N25" s="15"/>
      <c r="O25" s="15"/>
    </row>
    <row r="26" s="1" customFormat="1" spans="1:15">
      <c r="A26" s="13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5"/>
      <c r="M26" s="15"/>
      <c r="N26" s="15"/>
      <c r="O26" s="15"/>
    </row>
    <row r="27" s="1" customFormat="1" spans="1:15">
      <c r="A27" s="13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5"/>
      <c r="M27" s="15"/>
      <c r="N27" s="15"/>
      <c r="O27" s="15"/>
    </row>
    <row r="28" s="1" customFormat="1" spans="1:15">
      <c r="A28" s="13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5"/>
      <c r="M28" s="15"/>
      <c r="N28" s="15"/>
      <c r="O28" s="15"/>
    </row>
    <row r="29" s="1" customFormat="1" spans="1:15">
      <c r="A29" s="13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5"/>
      <c r="M29" s="15"/>
      <c r="N29" s="15"/>
      <c r="O29" s="15"/>
    </row>
    <row r="30" s="1" customFormat="1" spans="1:15">
      <c r="A30" s="13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5"/>
      <c r="M30" s="15"/>
      <c r="N30" s="15"/>
      <c r="O30" s="15"/>
    </row>
    <row r="31" s="1" customFormat="1" spans="1:15">
      <c r="A31" s="13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5"/>
      <c r="M31" s="15"/>
      <c r="N31" s="15"/>
      <c r="O31" s="15"/>
    </row>
    <row r="32" s="1" customFormat="1" spans="1:15">
      <c r="A32" s="13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5"/>
      <c r="M32" s="15"/>
      <c r="N32" s="15"/>
      <c r="O32" s="15"/>
    </row>
    <row r="33" s="1" customFormat="1" spans="1:15">
      <c r="A33" s="13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5"/>
      <c r="M33" s="15"/>
      <c r="N33" s="15"/>
      <c r="O33" s="15"/>
    </row>
    <row r="34" s="1" customFormat="1" spans="1:15">
      <c r="A34" s="13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5"/>
      <c r="M34" s="15"/>
      <c r="N34" s="15"/>
      <c r="O34" s="15"/>
    </row>
    <row r="35" s="1" customFormat="1" spans="1:15">
      <c r="A35" s="13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5"/>
      <c r="M35" s="15"/>
      <c r="N35" s="15"/>
      <c r="O35" s="15"/>
    </row>
    <row r="36" s="1" customFormat="1" spans="1:15">
      <c r="A36" s="13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5"/>
      <c r="M36" s="15"/>
      <c r="N36" s="15"/>
      <c r="O36" s="15"/>
    </row>
    <row r="37" s="1" customFormat="1" spans="1:15">
      <c r="A37" s="13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5"/>
      <c r="M37" s="15"/>
      <c r="N37" s="15"/>
      <c r="O37" s="15"/>
    </row>
    <row r="38" s="1" customFormat="1" spans="1:15">
      <c r="A38" s="13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5"/>
      <c r="M38" s="15"/>
      <c r="N38" s="15"/>
      <c r="O38" s="15"/>
    </row>
    <row r="39" s="1" customFormat="1" spans="1:15">
      <c r="A39" s="13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5"/>
      <c r="M39" s="15"/>
      <c r="N39" s="15"/>
      <c r="O39" s="15"/>
    </row>
    <row r="40" s="1" customFormat="1" spans="1:15">
      <c r="A40" s="13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5"/>
      <c r="M40" s="15"/>
      <c r="N40" s="15"/>
      <c r="O40" s="15"/>
    </row>
    <row r="41" s="1" customFormat="1" spans="1:15">
      <c r="A41" s="13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5"/>
      <c r="M41" s="15"/>
      <c r="N41" s="15"/>
      <c r="O41" s="15"/>
    </row>
    <row r="42" s="1" customFormat="1" spans="1:15">
      <c r="A42" s="13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5"/>
      <c r="M42" s="15"/>
      <c r="N42" s="15"/>
      <c r="O42" s="15"/>
    </row>
    <row r="43" s="1" customFormat="1" spans="1:15">
      <c r="A43" s="13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5"/>
      <c r="M43" s="15"/>
      <c r="N43" s="15"/>
      <c r="O43" s="15"/>
    </row>
    <row r="44" s="1" customFormat="1" spans="1:15">
      <c r="A44" s="13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5"/>
      <c r="M44" s="15"/>
      <c r="N44" s="15"/>
      <c r="O44" s="15"/>
    </row>
    <row r="45" s="1" customFormat="1" spans="1:15">
      <c r="A45" s="13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5"/>
      <c r="M45" s="15"/>
      <c r="N45" s="15"/>
      <c r="O45" s="15"/>
    </row>
    <row r="46" s="1" customFormat="1" spans="1:15">
      <c r="A46" s="13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5"/>
      <c r="M46" s="15"/>
      <c r="N46" s="15"/>
      <c r="O46" s="15"/>
    </row>
    <row r="47" s="1" customFormat="1" spans="1:15">
      <c r="A47" s="13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5"/>
      <c r="M47" s="15"/>
      <c r="N47" s="15"/>
      <c r="O47" s="15"/>
    </row>
    <row r="48" s="1" customFormat="1" spans="1:15">
      <c r="A48" s="13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5"/>
      <c r="M48" s="15"/>
      <c r="N48" s="15"/>
      <c r="O48" s="15"/>
    </row>
    <row r="49" s="1" customFormat="1" spans="1:15">
      <c r="A49" s="13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5"/>
      <c r="M49" s="15"/>
      <c r="N49" s="15"/>
      <c r="O49" s="15"/>
    </row>
    <row r="50" s="1" customFormat="1" spans="1:15">
      <c r="A50" s="13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5"/>
      <c r="M50" s="15"/>
      <c r="N50" s="15"/>
      <c r="O50" s="15"/>
    </row>
    <row r="51" s="1" customFormat="1" spans="1:15">
      <c r="A51" s="13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5"/>
      <c r="M51" s="15"/>
      <c r="N51" s="15"/>
      <c r="O51" s="15"/>
    </row>
    <row r="52" s="1" customFormat="1" spans="1:15">
      <c r="A52" s="13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5"/>
      <c r="M52" s="15"/>
      <c r="N52" s="15"/>
      <c r="O52" s="15"/>
    </row>
  </sheetData>
  <mergeCells count="1">
    <mergeCell ref="A1:O1"/>
  </mergeCells>
  <pageMargins left="0.236111111111111" right="0.118055555555556" top="1" bottom="1" header="0.511805555555556" footer="0.511805555555556"/>
  <pageSetup paperSize="9" scale="8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opLeftCell="A6" workbookViewId="0">
      <selection activeCell="A21" sqref="$A21:$XFD21"/>
    </sheetView>
  </sheetViews>
  <sheetFormatPr defaultColWidth="9" defaultRowHeight="13.5"/>
  <cols>
    <col min="1" max="1" width="9" style="1"/>
    <col min="2" max="2" width="12.7833333333333" style="1" customWidth="1"/>
    <col min="3" max="3" width="9" style="1"/>
    <col min="4" max="5" width="12.25" style="1" customWidth="1"/>
    <col min="6" max="6" width="10.3" style="1" customWidth="1"/>
    <col min="7" max="7" width="9" style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1166666666667" style="1" customWidth="1"/>
    <col min="16" max="16384" width="9" style="1"/>
  </cols>
  <sheetData>
    <row r="1" s="1" customFormat="1" ht="34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18" t="s">
        <v>1</v>
      </c>
      <c r="B2" s="19" t="s">
        <v>2</v>
      </c>
      <c r="C2" s="19" t="s">
        <v>3</v>
      </c>
      <c r="D2" s="18" t="s">
        <v>4</v>
      </c>
      <c r="E2" s="18" t="s">
        <v>5</v>
      </c>
      <c r="F2" s="19" t="s">
        <v>6</v>
      </c>
      <c r="G2" s="20" t="s">
        <v>7</v>
      </c>
      <c r="H2" s="18" t="s">
        <v>8</v>
      </c>
      <c r="I2" s="18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6" t="s">
        <v>15</v>
      </c>
    </row>
    <row r="3" s="1" customFormat="1" spans="1:15">
      <c r="A3" s="5" t="s">
        <v>20</v>
      </c>
      <c r="B3" s="6">
        <v>1510</v>
      </c>
      <c r="C3" s="10">
        <f t="shared" ref="C3:C21" si="0">SUM(A3:B3)</f>
        <v>1510</v>
      </c>
      <c r="D3" s="6">
        <v>885</v>
      </c>
      <c r="E3" s="6">
        <v>1330</v>
      </c>
      <c r="F3" s="21"/>
      <c r="G3" s="22">
        <f>B3+C3+D3+E3+F3</f>
        <v>5235</v>
      </c>
      <c r="H3" s="23">
        <v>292.44</v>
      </c>
      <c r="I3" s="21">
        <v>14856</v>
      </c>
      <c r="J3" s="15">
        <f>G3*10%</f>
        <v>523.5</v>
      </c>
      <c r="K3" s="15">
        <f>G3*4%</f>
        <v>209.4</v>
      </c>
      <c r="L3" s="15">
        <f>G3*10%</f>
        <v>523.5</v>
      </c>
      <c r="M3" s="15">
        <f>G3*H3/I3</f>
        <v>103.050848142165</v>
      </c>
      <c r="N3" s="15">
        <f>G3-J3-K3-L3-M3</f>
        <v>3875.54915185784</v>
      </c>
      <c r="O3" s="15">
        <f>IF(N3&lt;Q1=3000,N3*0.5%,IF(AND(N3&gt;3000,N3&lt;=5000),N3*1%,IF(AND(N3&gt;5000,N3&lt;=10000),N3*1.5%)))</f>
        <v>38.7554915185784</v>
      </c>
    </row>
    <row r="4" s="1" customFormat="1" spans="1:15">
      <c r="A4" s="5" t="s">
        <v>21</v>
      </c>
      <c r="B4" s="6">
        <v>1730</v>
      </c>
      <c r="C4" s="10">
        <f t="shared" si="0"/>
        <v>1730</v>
      </c>
      <c r="D4" s="6">
        <v>960</v>
      </c>
      <c r="E4" s="6">
        <v>1440</v>
      </c>
      <c r="F4" s="21"/>
      <c r="G4" s="22">
        <f>B4+C4+D4+E4+F4</f>
        <v>5860</v>
      </c>
      <c r="H4" s="23">
        <v>562.71</v>
      </c>
      <c r="I4" s="21">
        <v>14807</v>
      </c>
      <c r="J4" s="15">
        <f>G4*10%</f>
        <v>586</v>
      </c>
      <c r="K4" s="15">
        <f>G4*4%</f>
        <v>234.4</v>
      </c>
      <c r="L4" s="15">
        <f>G4*8%</f>
        <v>468.8</v>
      </c>
      <c r="M4" s="15">
        <f>G4*H4/I4</f>
        <v>222.697413385561</v>
      </c>
      <c r="N4" s="15">
        <f>G4-J4-K4-L4-M4</f>
        <v>4348.10258661444</v>
      </c>
      <c r="O4" s="15">
        <f>IF(N4&lt;=3000,N4*0.5%,IF(AND(N4&gt;3000,N4&lt;=5000),N4*1%,IF(AND(N4&gt;5000,N4&lt;=10000),N4*1.5%)))</f>
        <v>43.4810258661444</v>
      </c>
    </row>
    <row r="5" s="1" customFormat="1" spans="1:15">
      <c r="A5" s="5" t="s">
        <v>22</v>
      </c>
      <c r="B5" s="6">
        <v>1330</v>
      </c>
      <c r="C5" s="10">
        <f t="shared" si="0"/>
        <v>1330</v>
      </c>
      <c r="D5" s="6">
        <v>840</v>
      </c>
      <c r="E5" s="6">
        <v>1260</v>
      </c>
      <c r="F5" s="21"/>
      <c r="G5" s="22">
        <f>B5+C5+D5+E5+F5</f>
        <v>4760</v>
      </c>
      <c r="H5" s="23">
        <v>200.43</v>
      </c>
      <c r="I5" s="21">
        <v>11712</v>
      </c>
      <c r="J5" s="15">
        <f>G5*10%</f>
        <v>476</v>
      </c>
      <c r="K5" s="15">
        <f>G5*4%</f>
        <v>190.4</v>
      </c>
      <c r="L5" s="15">
        <f>G5*8%</f>
        <v>380.8</v>
      </c>
      <c r="M5" s="15">
        <f>G5*H5/I5</f>
        <v>81.4589139344262</v>
      </c>
      <c r="N5" s="15">
        <f>G5-J5-K5-L5-M5</f>
        <v>3631.34108606557</v>
      </c>
      <c r="O5" s="15">
        <f>IF(N5&lt;=3000,N5*0.5%,IF(AND(N5&gt;3000,N5&lt;=5000),N5*1%,IF(AND(N5&gt;5000,N5&lt;=10000),N5*1.5%)))</f>
        <v>36.3134108606557</v>
      </c>
    </row>
    <row r="6" s="1" customFormat="1" spans="1:15">
      <c r="A6" s="5" t="s">
        <v>23</v>
      </c>
      <c r="B6" s="6">
        <v>1170</v>
      </c>
      <c r="C6" s="10">
        <f t="shared" si="0"/>
        <v>1170</v>
      </c>
      <c r="D6" s="6">
        <v>790</v>
      </c>
      <c r="E6" s="6">
        <v>1185</v>
      </c>
      <c r="F6" s="21"/>
      <c r="G6" s="22">
        <f>B6+C6+D6+E6+F6</f>
        <v>4315</v>
      </c>
      <c r="H6" s="23">
        <v>0</v>
      </c>
      <c r="I6" s="21">
        <v>11377</v>
      </c>
      <c r="J6" s="15">
        <f>G6*10%</f>
        <v>431.5</v>
      </c>
      <c r="K6" s="15">
        <f>G6*4%</f>
        <v>172.6</v>
      </c>
      <c r="L6" s="15">
        <f>G6*8%</f>
        <v>345.2</v>
      </c>
      <c r="M6" s="15">
        <f>G6*H6/I6</f>
        <v>0</v>
      </c>
      <c r="N6" s="15">
        <f>G6-J6-K6-L6-M6</f>
        <v>3365.7</v>
      </c>
      <c r="O6" s="15">
        <f>IF(N6&lt;=3000,N6*0.5%,IF(AND(N6&gt;3000,N6&lt;=5000),N6*1%,IF(AND(N6&gt;5000,N6&lt;=10000),N6*1.5%)))</f>
        <v>33.657</v>
      </c>
    </row>
    <row r="7" s="1" customFormat="1" spans="1:15">
      <c r="A7" s="5" t="s">
        <v>24</v>
      </c>
      <c r="B7" s="6">
        <v>1050</v>
      </c>
      <c r="C7" s="10">
        <f t="shared" si="0"/>
        <v>1050</v>
      </c>
      <c r="D7" s="6">
        <v>765</v>
      </c>
      <c r="E7" s="6">
        <v>1145</v>
      </c>
      <c r="F7" s="21"/>
      <c r="G7" s="22">
        <f>B7+C7+D7+E7+F7</f>
        <v>4010</v>
      </c>
      <c r="H7" s="23">
        <v>204.07</v>
      </c>
      <c r="I7" s="21">
        <v>11042</v>
      </c>
      <c r="J7" s="15">
        <f>G7*10%</f>
        <v>401</v>
      </c>
      <c r="K7" s="15">
        <f>G7*4%</f>
        <v>160.4</v>
      </c>
      <c r="L7" s="15">
        <f>G7*8%</f>
        <v>320.8</v>
      </c>
      <c r="M7" s="15">
        <f>G7*H7/I7</f>
        <v>74.1098261184568</v>
      </c>
      <c r="N7" s="15">
        <f>G7-J7-K7-L7-M7</f>
        <v>3053.69017388154</v>
      </c>
      <c r="O7" s="15">
        <f>IF(N7&lt;=3000,N7*0.5%,IF(AND(N7&gt;3000,N7&lt;=5000),N7*1%,IF(AND(N7&gt;5000,N7&lt;=10000),N7*1.5%)))</f>
        <v>30.5369017388154</v>
      </c>
    </row>
    <row r="8" s="1" customFormat="1" spans="1:15">
      <c r="A8" s="5" t="s">
        <v>25</v>
      </c>
      <c r="B8" s="10">
        <v>1170</v>
      </c>
      <c r="C8" s="10">
        <f t="shared" si="0"/>
        <v>1170</v>
      </c>
      <c r="D8" s="6">
        <v>790</v>
      </c>
      <c r="E8" s="6">
        <v>1185</v>
      </c>
      <c r="F8" s="21"/>
      <c r="G8" s="22">
        <f>B8+C8+D8+E8+F8</f>
        <v>4315</v>
      </c>
      <c r="H8" s="23">
        <v>155.79</v>
      </c>
      <c r="I8" s="21">
        <v>11139</v>
      </c>
      <c r="J8" s="15">
        <f>G8*10%</f>
        <v>431.5</v>
      </c>
      <c r="K8" s="15">
        <f>G8*4%</f>
        <v>172.6</v>
      </c>
      <c r="L8" s="15">
        <f>G8*8%</f>
        <v>345.2</v>
      </c>
      <c r="M8" s="15">
        <f>G8*H8/I8</f>
        <v>60.3495690816052</v>
      </c>
      <c r="N8" s="15">
        <f>G8-J8-K8-L8-M8</f>
        <v>3305.35043091839</v>
      </c>
      <c r="O8" s="15">
        <f>IF(N8&lt;=3000,N8*0.5%,IF(AND(N8&gt;3000,N8&lt;=5000),N8*1%,IF(AND(N8&gt;5000,N8&lt;=10000),N8*1.5%)))</f>
        <v>33.0535043091839</v>
      </c>
    </row>
    <row r="9" s="1" customFormat="1" spans="1:15">
      <c r="A9" s="5" t="s">
        <v>26</v>
      </c>
      <c r="B9" s="10">
        <v>1050</v>
      </c>
      <c r="C9" s="10">
        <f t="shared" si="0"/>
        <v>1050</v>
      </c>
      <c r="D9" s="6">
        <v>765</v>
      </c>
      <c r="E9" s="6">
        <v>1145</v>
      </c>
      <c r="F9" s="21"/>
      <c r="G9" s="22">
        <f>B9+C9+D9+E9+F9</f>
        <v>4010</v>
      </c>
      <c r="H9" s="24">
        <v>224.23</v>
      </c>
      <c r="I9" s="21">
        <v>10620</v>
      </c>
      <c r="J9" s="15">
        <f>G9*10%</f>
        <v>401</v>
      </c>
      <c r="K9" s="15">
        <f>G9*4%</f>
        <v>160.4</v>
      </c>
      <c r="L9" s="15">
        <f>G9*8%</f>
        <v>320.8</v>
      </c>
      <c r="M9" s="15">
        <f>G9*H9/I9</f>
        <v>84.6668832391714</v>
      </c>
      <c r="N9" s="15">
        <f>G9-J9-K9-L9-M9</f>
        <v>3043.13311676083</v>
      </c>
      <c r="O9" s="15">
        <f>IF(N9&lt;=3000,N9*0.5%,IF(AND(N9&gt;3000,N9&lt;=5000),N9*1%,IF(AND(N9&gt;5000,N9&lt;=10000),N9*1.5%)))</f>
        <v>30.4313311676083</v>
      </c>
    </row>
    <row r="10" s="1" customFormat="1" spans="1:19">
      <c r="A10" s="5" t="s">
        <v>27</v>
      </c>
      <c r="B10" s="10">
        <v>1170</v>
      </c>
      <c r="C10" s="10">
        <f t="shared" si="0"/>
        <v>1170</v>
      </c>
      <c r="D10" s="6">
        <v>790</v>
      </c>
      <c r="E10" s="6">
        <v>1185</v>
      </c>
      <c r="F10" s="21"/>
      <c r="G10" s="22">
        <f>B10+C10+D10+E10+F10</f>
        <v>4315</v>
      </c>
      <c r="H10" s="24">
        <v>18.51</v>
      </c>
      <c r="I10" s="21">
        <v>10582</v>
      </c>
      <c r="J10" s="15">
        <f>G10*10%</f>
        <v>431.5</v>
      </c>
      <c r="K10" s="15">
        <f>G10*4%</f>
        <v>172.6</v>
      </c>
      <c r="L10" s="15">
        <f>G10*8%</f>
        <v>345.2</v>
      </c>
      <c r="M10" s="15">
        <f>G10*H10/I10</f>
        <v>7.54778397278397</v>
      </c>
      <c r="N10" s="15">
        <f>G10-J10-K10-L10-M10</f>
        <v>3358.15221602722</v>
      </c>
      <c r="O10" s="15">
        <f>IF(N10&lt;=3000,N10*0.5%,IF(AND(N10&gt;3000,N10&lt;=5000),N10*1%,IF(AND(N10&gt;5000,N10&lt;=10000),N10*1.5%)))</f>
        <v>33.5815221602722</v>
      </c>
      <c r="S10" s="17"/>
    </row>
    <row r="11" s="1" customFormat="1" spans="1:15">
      <c r="A11" s="5" t="s">
        <v>28</v>
      </c>
      <c r="B11" s="10">
        <v>1330</v>
      </c>
      <c r="C11" s="10">
        <f t="shared" si="0"/>
        <v>1330</v>
      </c>
      <c r="D11" s="6">
        <v>840</v>
      </c>
      <c r="E11" s="6">
        <v>1260</v>
      </c>
      <c r="F11" s="21"/>
      <c r="G11" s="22">
        <f>B11+C11+D11+E11+F11</f>
        <v>4760</v>
      </c>
      <c r="H11" s="24">
        <v>257.42</v>
      </c>
      <c r="I11" s="21">
        <v>12003</v>
      </c>
      <c r="J11" s="15">
        <f>G11*10%</f>
        <v>476</v>
      </c>
      <c r="K11" s="15">
        <f>G11*4%</f>
        <v>190.4</v>
      </c>
      <c r="L11" s="15">
        <f>G11*8%</f>
        <v>380.8</v>
      </c>
      <c r="M11" s="15">
        <f>G11*H11/I11</f>
        <v>102.084412230276</v>
      </c>
      <c r="N11" s="15">
        <f>G11-J11-K11-L11-M11</f>
        <v>3610.71558776972</v>
      </c>
      <c r="O11" s="15">
        <f>IF(N11&lt;=3000,N11*0.5%,IF(AND(N11&gt;3000,N11&lt;=5000),N11*1%,IF(AND(N11&gt;5000,N11&lt;=10000),N11*1.5%)))</f>
        <v>36.1071558776972</v>
      </c>
    </row>
    <row r="12" s="1" customFormat="1" spans="1:15">
      <c r="A12" s="12" t="s">
        <v>42</v>
      </c>
      <c r="B12" s="6">
        <v>940</v>
      </c>
      <c r="C12" s="10">
        <f t="shared" si="0"/>
        <v>940</v>
      </c>
      <c r="D12" s="6">
        <v>740</v>
      </c>
      <c r="E12" s="6">
        <v>1105</v>
      </c>
      <c r="F12" s="21"/>
      <c r="G12" s="22">
        <f>B12+C12+D12+E12+F12</f>
        <v>3725</v>
      </c>
      <c r="H12" s="24">
        <v>199.55</v>
      </c>
      <c r="I12" s="21">
        <v>9488</v>
      </c>
      <c r="J12" s="15">
        <f>G12*10%</f>
        <v>372.5</v>
      </c>
      <c r="K12" s="15">
        <f>G12*4%</f>
        <v>149</v>
      </c>
      <c r="L12" s="15">
        <f>G12*8%</f>
        <v>298</v>
      </c>
      <c r="M12" s="15">
        <f>G12*H12/I12</f>
        <v>78.3435655564924</v>
      </c>
      <c r="N12" s="15">
        <f>G12-J12-K12-L12-M12</f>
        <v>2827.15643444351</v>
      </c>
      <c r="O12" s="15">
        <f>IF(N12&lt;=3000,N12*0.5%,IF(AND(N12&gt;3000,N12&lt;=5000),N12*1%,IF(AND(N12&gt;5000,N12&lt;=10000),N12*1.5%)))</f>
        <v>14.1357821722175</v>
      </c>
    </row>
    <row r="13" s="1" customFormat="1" spans="1:15">
      <c r="A13" s="12" t="s">
        <v>29</v>
      </c>
      <c r="B13" s="10">
        <v>1050</v>
      </c>
      <c r="C13" s="10">
        <f t="shared" si="0"/>
        <v>1050</v>
      </c>
      <c r="D13" s="6">
        <v>765</v>
      </c>
      <c r="E13" s="6">
        <v>1145</v>
      </c>
      <c r="F13" s="21"/>
      <c r="G13" s="22">
        <f>B13+C13+D13+E13+F13</f>
        <v>4010</v>
      </c>
      <c r="H13" s="24">
        <v>181.73</v>
      </c>
      <c r="I13" s="21">
        <v>11123</v>
      </c>
      <c r="J13" s="15">
        <f>G13*10%</f>
        <v>401</v>
      </c>
      <c r="K13" s="15">
        <f>G13*4%</f>
        <v>160.4</v>
      </c>
      <c r="L13" s="15">
        <f>G13*8%</f>
        <v>320.8</v>
      </c>
      <c r="M13" s="15">
        <f>G13*H13/I13</f>
        <v>65.5162546075699</v>
      </c>
      <c r="N13" s="15">
        <f>G13-J13-K13-L13-M13</f>
        <v>3062.28374539243</v>
      </c>
      <c r="O13" s="15">
        <f>IF(N13&lt;=3000,N13*0.5%,IF(AND(N13&gt;3000,N13&lt;=5000),N13*1%,IF(AND(N13&gt;5000,N13&lt;=10000),N13*1.5%)))</f>
        <v>30.6228374539243</v>
      </c>
    </row>
    <row r="14" s="1" customFormat="1" spans="1:15">
      <c r="A14" s="12" t="s">
        <v>30</v>
      </c>
      <c r="B14" s="10">
        <v>1170</v>
      </c>
      <c r="C14" s="10">
        <f t="shared" si="0"/>
        <v>1170</v>
      </c>
      <c r="D14" s="6">
        <v>790</v>
      </c>
      <c r="E14" s="6">
        <v>1185</v>
      </c>
      <c r="F14" s="21"/>
      <c r="G14" s="22">
        <f>B14+C14+D14+E14+F14</f>
        <v>4315</v>
      </c>
      <c r="H14" s="24">
        <v>193.16</v>
      </c>
      <c r="I14" s="21">
        <v>11111</v>
      </c>
      <c r="J14" s="15">
        <f>G14*10%</f>
        <v>431.5</v>
      </c>
      <c r="K14" s="15">
        <f>G14*4%</f>
        <v>172.6</v>
      </c>
      <c r="L14" s="15">
        <f>G14*8%</f>
        <v>345.2</v>
      </c>
      <c r="M14" s="15">
        <f>G14*H14/I14</f>
        <v>75.0144361443614</v>
      </c>
      <c r="N14" s="15">
        <f>G14-J14-K14-L14-M14</f>
        <v>3290.68556385564</v>
      </c>
      <c r="O14" s="15">
        <f>IF(N14&lt;=3000,N14*0.5%,IF(AND(N14&gt;3000,N14&lt;=5000),N14*1%,IF(AND(N14&gt;5000,N14&lt;=10000),N14*1.5%)))</f>
        <v>32.9068556385564</v>
      </c>
    </row>
    <row r="15" s="1" customFormat="1" spans="1:15">
      <c r="A15" s="12" t="s">
        <v>31</v>
      </c>
      <c r="B15" s="6">
        <v>1510</v>
      </c>
      <c r="C15" s="10">
        <f t="shared" si="0"/>
        <v>1510</v>
      </c>
      <c r="D15" s="6">
        <v>885</v>
      </c>
      <c r="E15" s="6">
        <v>1330</v>
      </c>
      <c r="F15" s="21"/>
      <c r="G15" s="22">
        <f>B15+C15+D15+E15+F15</f>
        <v>5235</v>
      </c>
      <c r="H15" s="24">
        <v>1067.07</v>
      </c>
      <c r="I15" s="21">
        <v>16896</v>
      </c>
      <c r="J15" s="15">
        <f>G15*10%</f>
        <v>523.5</v>
      </c>
      <c r="K15" s="15">
        <f>G15*4%</f>
        <v>209.4</v>
      </c>
      <c r="L15" s="15">
        <f>G15*8%</f>
        <v>418.8</v>
      </c>
      <c r="M15" s="15">
        <f>G15*H15/I15</f>
        <v>330.617391690341</v>
      </c>
      <c r="N15" s="15">
        <f>G15-J15-K15-L15-M15</f>
        <v>3752.68260830966</v>
      </c>
      <c r="O15" s="15">
        <f>IF(N15&lt;=3000,N15*0.5%,IF(AND(N15&gt;3000,N15&lt;=5000),N15*1%,IF(AND(N15&gt;5000,N15&lt;=10000),N15*1.5%)))</f>
        <v>37.5268260830966</v>
      </c>
    </row>
    <row r="16" s="1" customFormat="1" spans="1:15">
      <c r="A16" s="12" t="s">
        <v>32</v>
      </c>
      <c r="B16" s="6">
        <v>1050</v>
      </c>
      <c r="C16" s="10">
        <f t="shared" si="0"/>
        <v>1050</v>
      </c>
      <c r="D16" s="6">
        <v>765</v>
      </c>
      <c r="E16" s="6">
        <v>1145</v>
      </c>
      <c r="F16" s="21"/>
      <c r="G16" s="22">
        <f>B16+C16+D16+E16+F16</f>
        <v>4010</v>
      </c>
      <c r="H16" s="24">
        <v>0</v>
      </c>
      <c r="I16" s="21">
        <v>10520</v>
      </c>
      <c r="J16" s="15">
        <f>G16*10%</f>
        <v>401</v>
      </c>
      <c r="K16" s="15">
        <f>G16*4%</f>
        <v>160.4</v>
      </c>
      <c r="L16" s="15">
        <f>G16*8%</f>
        <v>320.8</v>
      </c>
      <c r="M16" s="15">
        <f>G16*H16/I16</f>
        <v>0</v>
      </c>
      <c r="N16" s="15">
        <f>G16-J16-K16-L16-M16</f>
        <v>3127.8</v>
      </c>
      <c r="O16" s="15">
        <f>IF(N16&lt;=3000,N16*0.5%,IF(AND(N16&gt;3000,N16&lt;=5000),N16*1%,IF(AND(N16&gt;5000,N16&lt;=10000),N16*1.5%)))</f>
        <v>31.278</v>
      </c>
    </row>
    <row r="17" s="1" customFormat="1" spans="1:15">
      <c r="A17" s="12" t="s">
        <v>33</v>
      </c>
      <c r="B17" s="6">
        <v>780</v>
      </c>
      <c r="C17" s="10">
        <f t="shared" si="0"/>
        <v>780</v>
      </c>
      <c r="D17" s="6">
        <v>695</v>
      </c>
      <c r="E17" s="6">
        <v>1040</v>
      </c>
      <c r="F17" s="21"/>
      <c r="G17" s="22">
        <f>B17+C17+D17+E17+F17</f>
        <v>3295</v>
      </c>
      <c r="H17" s="24">
        <v>180.77</v>
      </c>
      <c r="I17" s="21">
        <v>8789</v>
      </c>
      <c r="J17" s="15">
        <f>G17*10%</f>
        <v>329.5</v>
      </c>
      <c r="K17" s="15">
        <f>G17*4%</f>
        <v>131.8</v>
      </c>
      <c r="L17" s="15">
        <f>G17*8%</f>
        <v>263.6</v>
      </c>
      <c r="M17" s="15">
        <f>G17*H17/I17</f>
        <v>67.7707532142451</v>
      </c>
      <c r="N17" s="15">
        <f>G17-J17-K17-L17-M17</f>
        <v>2502.32924678576</v>
      </c>
      <c r="O17" s="15">
        <f>IF(N17&lt;=3000,N17*0.5%,IF(AND(N17&gt;3000,N17&lt;=5000),N17*1%,IF(AND(N17&gt;5000,N17&lt;=10000),N17*1.5%)))</f>
        <v>12.5116462339288</v>
      </c>
    </row>
    <row r="18" s="1" customFormat="1" spans="1:15">
      <c r="A18" s="12" t="s">
        <v>34</v>
      </c>
      <c r="B18" s="6">
        <v>940</v>
      </c>
      <c r="C18" s="10">
        <f t="shared" si="0"/>
        <v>940</v>
      </c>
      <c r="D18" s="6">
        <v>740</v>
      </c>
      <c r="E18" s="6">
        <v>1105</v>
      </c>
      <c r="F18" s="21"/>
      <c r="G18" s="22">
        <f>B18+C18+D18+E18+F18</f>
        <v>3725</v>
      </c>
      <c r="H18" s="24">
        <v>0</v>
      </c>
      <c r="I18" s="21">
        <v>9845</v>
      </c>
      <c r="J18" s="15">
        <f>G18*10%</f>
        <v>372.5</v>
      </c>
      <c r="K18" s="15">
        <f>G18*4%</f>
        <v>149</v>
      </c>
      <c r="L18" s="15">
        <f>G18*8%</f>
        <v>298</v>
      </c>
      <c r="M18" s="15">
        <f>G18*H18/I18</f>
        <v>0</v>
      </c>
      <c r="N18" s="15">
        <f>G18-J18-K18-L18-M18</f>
        <v>2905.5</v>
      </c>
      <c r="O18" s="15">
        <f>IF(N18&lt;=3000,N18*0.5%,IF(AND(N18&gt;3000,N18&lt;=5000),N18*1%,IF(AND(N18&gt;5000,N18&lt;=10000),N18*1.5%)))</f>
        <v>14.5275</v>
      </c>
    </row>
    <row r="19" s="1" customFormat="1" spans="1:15">
      <c r="A19" s="12" t="s">
        <v>35</v>
      </c>
      <c r="B19" s="6">
        <v>1170</v>
      </c>
      <c r="C19" s="10">
        <f t="shared" si="0"/>
        <v>1170</v>
      </c>
      <c r="D19" s="6">
        <v>790</v>
      </c>
      <c r="E19" s="6">
        <v>1185</v>
      </c>
      <c r="F19" s="21"/>
      <c r="G19" s="22">
        <f>B19+C19+D19+E19+F19</f>
        <v>4315</v>
      </c>
      <c r="H19" s="24">
        <v>208.9</v>
      </c>
      <c r="I19" s="21">
        <v>11195</v>
      </c>
      <c r="J19" s="15">
        <f>G19*10%</f>
        <v>431.5</v>
      </c>
      <c r="K19" s="15">
        <f>G19*4%</f>
        <v>172.6</v>
      </c>
      <c r="L19" s="15">
        <f>G19*8%</f>
        <v>345.2</v>
      </c>
      <c r="M19" s="15">
        <f>G19*H19/I19</f>
        <v>80.5184010719071</v>
      </c>
      <c r="N19" s="15">
        <f>G19-J19-K19-L19-M19</f>
        <v>3285.18159892809</v>
      </c>
      <c r="O19" s="15">
        <f>IF(N19&lt;=3000,N19*0.5%,IF(AND(N19&gt;3000,N19&lt;=5000),N19*1%,IF(AND(N19&gt;5000,N19&lt;=10000),N19*1.5%)))</f>
        <v>32.8518159892809</v>
      </c>
    </row>
    <row r="20" s="1" customFormat="1" spans="1:15">
      <c r="A20" s="12" t="s">
        <v>36</v>
      </c>
      <c r="B20" s="6">
        <v>1630</v>
      </c>
      <c r="C20" s="10">
        <f t="shared" si="0"/>
        <v>1630</v>
      </c>
      <c r="D20" s="6">
        <v>885</v>
      </c>
      <c r="E20" s="6">
        <v>1330</v>
      </c>
      <c r="F20" s="21"/>
      <c r="G20" s="22">
        <f>B20+C20+D20+E20+F20</f>
        <v>5475</v>
      </c>
      <c r="H20" s="24">
        <v>242.07</v>
      </c>
      <c r="I20" s="21">
        <v>12567</v>
      </c>
      <c r="J20" s="15">
        <f>G20*10%</f>
        <v>547.5</v>
      </c>
      <c r="K20" s="15">
        <f>G20*4%</f>
        <v>219</v>
      </c>
      <c r="L20" s="15">
        <f>G20*8%</f>
        <v>438</v>
      </c>
      <c r="M20" s="15">
        <f>G20*H20/I20</f>
        <v>105.461386965863</v>
      </c>
      <c r="N20" s="15">
        <f>G20-J20-K20-L20-M20</f>
        <v>4165.03861303414</v>
      </c>
      <c r="O20" s="15">
        <f>IF(N20&lt;=3000,N20*0.5%,IF(AND(N20&gt;3000,N20&lt;=5000),N20*1%,IF(AND(N20&gt;5000,N20&lt;=10000),N20*1.5%)))</f>
        <v>41.6503861303414</v>
      </c>
    </row>
    <row r="21" s="1" customFormat="1" spans="1:15">
      <c r="A21" s="13"/>
      <c r="B21" s="14"/>
      <c r="C21" s="14"/>
      <c r="D21" s="14"/>
      <c r="E21" s="14"/>
      <c r="F21" s="14"/>
      <c r="G21" s="15"/>
      <c r="H21" s="14"/>
      <c r="I21" s="14"/>
      <c r="J21" s="15"/>
      <c r="K21" s="15"/>
      <c r="L21" s="15"/>
      <c r="M21" s="15"/>
      <c r="N21" s="15"/>
      <c r="O21" s="15"/>
    </row>
    <row r="22" s="1" customFormat="1" spans="1:15">
      <c r="A22" s="13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5"/>
      <c r="M22" s="15"/>
      <c r="N22" s="15"/>
      <c r="O22" s="15"/>
    </row>
    <row r="23" s="1" customFormat="1" spans="1:15">
      <c r="A23" s="13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5"/>
      <c r="M23" s="15"/>
      <c r="N23" s="15"/>
      <c r="O23" s="15"/>
    </row>
    <row r="24" s="1" customFormat="1" spans="1:15">
      <c r="A24" s="13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5"/>
      <c r="M24" s="15"/>
      <c r="N24" s="15"/>
      <c r="O24" s="15"/>
    </row>
    <row r="25" s="1" customFormat="1" spans="1:15">
      <c r="A25" s="13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5"/>
      <c r="M25" s="15"/>
      <c r="N25" s="15"/>
      <c r="O25" s="15"/>
    </row>
    <row r="26" s="1" customFormat="1" spans="1:15">
      <c r="A26" s="13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5"/>
      <c r="M26" s="15"/>
      <c r="N26" s="15"/>
      <c r="O26" s="15"/>
    </row>
    <row r="27" s="1" customFormat="1" spans="1:15">
      <c r="A27" s="13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5"/>
      <c r="M27" s="15"/>
      <c r="N27" s="15"/>
      <c r="O27" s="15"/>
    </row>
    <row r="28" s="1" customFormat="1" spans="1:15">
      <c r="A28" s="13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5"/>
      <c r="M28" s="15"/>
      <c r="N28" s="15"/>
      <c r="O28" s="15"/>
    </row>
    <row r="29" s="1" customFormat="1" spans="1:15">
      <c r="A29" s="13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5"/>
      <c r="M29" s="15"/>
      <c r="N29" s="15"/>
      <c r="O29" s="15"/>
    </row>
    <row r="30" s="1" customFormat="1" spans="1:15">
      <c r="A30" s="13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5"/>
      <c r="M30" s="15"/>
      <c r="N30" s="15"/>
      <c r="O30" s="15"/>
    </row>
    <row r="31" s="1" customFormat="1" spans="1:15">
      <c r="A31" s="13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5"/>
      <c r="M31" s="15"/>
      <c r="N31" s="15"/>
      <c r="O31" s="15"/>
    </row>
    <row r="32" s="1" customFormat="1" spans="1:15">
      <c r="A32" s="13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5"/>
      <c r="M32" s="15"/>
      <c r="N32" s="15"/>
      <c r="O32" s="15"/>
    </row>
    <row r="33" s="1" customFormat="1" spans="1:15">
      <c r="A33" s="13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5"/>
      <c r="M33" s="15"/>
      <c r="N33" s="15"/>
      <c r="O33" s="15"/>
    </row>
    <row r="34" s="1" customFormat="1" spans="1:15">
      <c r="A34" s="13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5"/>
      <c r="M34" s="15"/>
      <c r="N34" s="15"/>
      <c r="O34" s="15"/>
    </row>
    <row r="35" s="1" customFormat="1" spans="1:15">
      <c r="A35" s="13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5"/>
      <c r="M35" s="15"/>
      <c r="N35" s="15"/>
      <c r="O35" s="15"/>
    </row>
    <row r="36" s="1" customFormat="1" spans="1:15">
      <c r="A36" s="13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5"/>
      <c r="M36" s="15"/>
      <c r="N36" s="15"/>
      <c r="O36" s="15"/>
    </row>
    <row r="37" s="1" customFormat="1" spans="1:15">
      <c r="A37" s="13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5"/>
      <c r="M37" s="15"/>
      <c r="N37" s="15"/>
      <c r="O37" s="15"/>
    </row>
    <row r="38" s="1" customFormat="1" spans="1:15">
      <c r="A38" s="13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5"/>
      <c r="M38" s="15"/>
      <c r="N38" s="15"/>
      <c r="O38" s="15"/>
    </row>
    <row r="39" s="1" customFormat="1" spans="1:15">
      <c r="A39" s="13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5"/>
      <c r="M39" s="15"/>
      <c r="N39" s="15"/>
      <c r="O39" s="15"/>
    </row>
    <row r="40" s="1" customFormat="1" spans="1:15">
      <c r="A40" s="13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5"/>
      <c r="M40" s="15"/>
      <c r="N40" s="15"/>
      <c r="O40" s="15"/>
    </row>
    <row r="41" s="1" customFormat="1" spans="1:15">
      <c r="A41" s="13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5"/>
      <c r="M41" s="15"/>
      <c r="N41" s="15"/>
      <c r="O41" s="15"/>
    </row>
    <row r="42" s="1" customFormat="1" spans="1:15">
      <c r="A42" s="13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5"/>
      <c r="M42" s="15"/>
      <c r="N42" s="15"/>
      <c r="O42" s="15"/>
    </row>
    <row r="43" s="1" customFormat="1" spans="1:15">
      <c r="A43" s="13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5"/>
      <c r="M43" s="15"/>
      <c r="N43" s="15"/>
      <c r="O43" s="15"/>
    </row>
    <row r="44" s="1" customFormat="1" spans="1:15">
      <c r="A44" s="13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5"/>
      <c r="M44" s="15"/>
      <c r="N44" s="15"/>
      <c r="O44" s="15"/>
    </row>
    <row r="45" s="1" customFormat="1" spans="1:15">
      <c r="A45" s="13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5"/>
      <c r="M45" s="15"/>
      <c r="N45" s="15"/>
      <c r="O45" s="15"/>
    </row>
    <row r="46" s="1" customFormat="1" spans="1:15">
      <c r="A46" s="13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5"/>
      <c r="M46" s="15"/>
      <c r="N46" s="15"/>
      <c r="O46" s="15"/>
    </row>
    <row r="47" s="1" customFormat="1" spans="1:15">
      <c r="A47" s="13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5"/>
      <c r="M47" s="15"/>
      <c r="N47" s="15"/>
      <c r="O47" s="15"/>
    </row>
    <row r="48" s="1" customFormat="1" spans="1:15">
      <c r="A48" s="13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5"/>
      <c r="M48" s="15"/>
      <c r="N48" s="15"/>
      <c r="O48" s="15"/>
    </row>
    <row r="49" s="1" customFormat="1" spans="1:15">
      <c r="A49" s="13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5"/>
      <c r="M49" s="15"/>
      <c r="N49" s="15"/>
      <c r="O49" s="15"/>
    </row>
    <row r="50" s="1" customFormat="1" spans="1:15">
      <c r="A50" s="13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5"/>
      <c r="M50" s="15"/>
      <c r="N50" s="15"/>
      <c r="O50" s="15"/>
    </row>
    <row r="51" s="1" customFormat="1" spans="1:15">
      <c r="A51" s="13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5"/>
      <c r="M51" s="15"/>
      <c r="N51" s="15"/>
      <c r="O51" s="15"/>
    </row>
    <row r="52" s="1" customFormat="1" spans="1:15">
      <c r="A52" s="13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5"/>
      <c r="M52" s="15"/>
      <c r="N52" s="15"/>
      <c r="O52" s="15"/>
    </row>
    <row r="53" s="1" customFormat="1" spans="1:15">
      <c r="A53" s="13"/>
      <c r="B53" s="14"/>
      <c r="C53" s="14"/>
      <c r="D53" s="14"/>
      <c r="E53" s="14"/>
      <c r="F53" s="14"/>
      <c r="G53" s="15"/>
      <c r="H53" s="14"/>
      <c r="I53" s="14"/>
      <c r="J53" s="15"/>
      <c r="K53" s="15"/>
      <c r="L53" s="15"/>
      <c r="M53" s="15"/>
      <c r="N53" s="15"/>
      <c r="O53" s="15"/>
    </row>
  </sheetData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abSelected="1" workbookViewId="0">
      <selection activeCell="A20" sqref="$A20:$XFD20"/>
    </sheetView>
  </sheetViews>
  <sheetFormatPr defaultColWidth="9" defaultRowHeight="13.5"/>
  <cols>
    <col min="1" max="1" width="9" style="1"/>
    <col min="2" max="2" width="11.875" style="1" customWidth="1"/>
    <col min="3" max="3" width="9" style="1"/>
    <col min="4" max="4" width="10.75" style="1" customWidth="1"/>
    <col min="5" max="5" width="10.5" style="1" customWidth="1"/>
    <col min="6" max="6" width="9.5" style="1" customWidth="1"/>
    <col min="7" max="7" width="8.375" style="1" customWidth="1"/>
    <col min="8" max="8" width="12.6333333333333" style="1" customWidth="1"/>
    <col min="9" max="9" width="9.38333333333333" style="1"/>
    <col min="10" max="10" width="13.75" style="1" customWidth="1"/>
    <col min="11" max="11" width="11.25" style="1" customWidth="1"/>
    <col min="12" max="12" width="13" style="1" customWidth="1"/>
    <col min="13" max="13" width="15.1416666666667" style="1" customWidth="1"/>
    <col min="14" max="14" width="12.6416666666667" style="1" customWidth="1"/>
    <col min="15" max="15" width="14.6" style="1" customWidth="1"/>
    <col min="16" max="16384" width="9" style="1"/>
  </cols>
  <sheetData>
    <row r="1" s="1" customFormat="1" ht="34.5" spans="1:15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4" t="s">
        <v>15</v>
      </c>
    </row>
    <row r="3" s="1" customFormat="1" spans="1:15">
      <c r="A3" s="5" t="s">
        <v>20</v>
      </c>
      <c r="B3" s="6">
        <v>1510</v>
      </c>
      <c r="C3" s="7">
        <v>3951</v>
      </c>
      <c r="D3" s="6">
        <v>885</v>
      </c>
      <c r="E3" s="6">
        <v>1330</v>
      </c>
      <c r="F3" s="7"/>
      <c r="G3" s="8">
        <f t="shared" ref="G3:G20" si="0">B3+C3+D3+E3+F3</f>
        <v>7676</v>
      </c>
      <c r="H3" s="9">
        <v>439.07</v>
      </c>
      <c r="I3" s="7">
        <v>14856</v>
      </c>
      <c r="J3" s="8">
        <f t="shared" ref="J3:J20" si="1">G3*10%</f>
        <v>767.6</v>
      </c>
      <c r="K3" s="16">
        <f t="shared" ref="K3:K20" si="2">G3*4%</f>
        <v>307.04</v>
      </c>
      <c r="L3" s="16">
        <f>G3*10%</f>
        <v>767.6</v>
      </c>
      <c r="M3" s="16">
        <f t="shared" ref="M3:M20" si="3">G3*H3/I3</f>
        <v>226.864655358104</v>
      </c>
      <c r="N3" s="16">
        <f t="shared" ref="N3:N20" si="4">G3-J3-K3-L3-M3</f>
        <v>5606.89534464189</v>
      </c>
      <c r="O3" s="16">
        <f t="shared" ref="O3:O20" si="5">IF(N3&lt;=3000,N3*0.5%,IF(AND(N3&gt;3000,N3&lt;=5000),N3*1%,IF(AND(N3&gt;5000,N3&lt;=10000),N3*1.5%)))</f>
        <v>84.1034301696284</v>
      </c>
    </row>
    <row r="4" s="1" customFormat="1" spans="1:15">
      <c r="A4" s="5" t="s">
        <v>21</v>
      </c>
      <c r="B4" s="6">
        <v>1730</v>
      </c>
      <c r="C4" s="7">
        <v>3686</v>
      </c>
      <c r="D4" s="6">
        <v>960</v>
      </c>
      <c r="E4" s="6">
        <v>1440</v>
      </c>
      <c r="F4" s="7"/>
      <c r="G4" s="8">
        <f t="shared" si="0"/>
        <v>7816</v>
      </c>
      <c r="H4" s="9">
        <v>682.69</v>
      </c>
      <c r="I4" s="7">
        <v>14807</v>
      </c>
      <c r="J4" s="8">
        <f t="shared" si="1"/>
        <v>781.6</v>
      </c>
      <c r="K4" s="16">
        <f t="shared" si="2"/>
        <v>312.64</v>
      </c>
      <c r="L4" s="16">
        <f t="shared" ref="L4:L20" si="6">G4*8%</f>
        <v>625.28</v>
      </c>
      <c r="M4" s="16">
        <f t="shared" si="3"/>
        <v>360.363682042277</v>
      </c>
      <c r="N4" s="16">
        <f t="shared" si="4"/>
        <v>5736.11631795772</v>
      </c>
      <c r="O4" s="16">
        <f t="shared" si="5"/>
        <v>86.0417447693658</v>
      </c>
    </row>
    <row r="5" s="1" customFormat="1" spans="1:15">
      <c r="A5" s="5" t="s">
        <v>22</v>
      </c>
      <c r="B5" s="6">
        <v>1330</v>
      </c>
      <c r="C5" s="7">
        <v>2732</v>
      </c>
      <c r="D5" s="6">
        <v>840</v>
      </c>
      <c r="E5" s="6">
        <v>1260</v>
      </c>
      <c r="F5" s="7"/>
      <c r="G5" s="8">
        <f t="shared" si="0"/>
        <v>6162</v>
      </c>
      <c r="H5" s="9">
        <v>80.43</v>
      </c>
      <c r="I5" s="7">
        <v>11712</v>
      </c>
      <c r="J5" s="8">
        <f t="shared" si="1"/>
        <v>616.2</v>
      </c>
      <c r="K5" s="16">
        <f t="shared" si="2"/>
        <v>246.48</v>
      </c>
      <c r="L5" s="16">
        <f t="shared" si="6"/>
        <v>492.96</v>
      </c>
      <c r="M5" s="16">
        <f t="shared" si="3"/>
        <v>42.3163985655738</v>
      </c>
      <c r="N5" s="16">
        <f t="shared" si="4"/>
        <v>4764.04360143443</v>
      </c>
      <c r="O5" s="16">
        <f t="shared" si="5"/>
        <v>47.6404360143443</v>
      </c>
    </row>
    <row r="6" s="1" customFormat="1" spans="1:15">
      <c r="A6" s="5" t="s">
        <v>23</v>
      </c>
      <c r="B6" s="6">
        <v>1170</v>
      </c>
      <c r="C6" s="7">
        <v>2618</v>
      </c>
      <c r="D6" s="6">
        <v>790</v>
      </c>
      <c r="E6" s="6">
        <v>1185</v>
      </c>
      <c r="F6" s="7"/>
      <c r="G6" s="8">
        <f t="shared" si="0"/>
        <v>5763</v>
      </c>
      <c r="H6" s="9">
        <v>25.18</v>
      </c>
      <c r="I6" s="7">
        <v>11377</v>
      </c>
      <c r="J6" s="8">
        <f t="shared" si="1"/>
        <v>576.3</v>
      </c>
      <c r="K6" s="16">
        <f t="shared" si="2"/>
        <v>230.52</v>
      </c>
      <c r="L6" s="16">
        <f t="shared" si="6"/>
        <v>461.04</v>
      </c>
      <c r="M6" s="16">
        <f t="shared" si="3"/>
        <v>12.7548861738595</v>
      </c>
      <c r="N6" s="16">
        <f t="shared" si="4"/>
        <v>4482.38511382614</v>
      </c>
      <c r="O6" s="16">
        <f t="shared" si="5"/>
        <v>44.8238511382614</v>
      </c>
    </row>
    <row r="7" s="1" customFormat="1" spans="1:15">
      <c r="A7" s="5" t="s">
        <v>24</v>
      </c>
      <c r="B7" s="6">
        <v>1050</v>
      </c>
      <c r="C7" s="7">
        <v>2635</v>
      </c>
      <c r="D7" s="6">
        <v>765</v>
      </c>
      <c r="E7" s="6">
        <v>1145</v>
      </c>
      <c r="F7" s="7"/>
      <c r="G7" s="8">
        <f t="shared" si="0"/>
        <v>5595</v>
      </c>
      <c r="H7" s="9">
        <v>84.08</v>
      </c>
      <c r="I7" s="7">
        <v>11042</v>
      </c>
      <c r="J7" s="8">
        <f t="shared" si="1"/>
        <v>559.5</v>
      </c>
      <c r="K7" s="16">
        <f t="shared" si="2"/>
        <v>223.8</v>
      </c>
      <c r="L7" s="16">
        <f t="shared" si="6"/>
        <v>447.6</v>
      </c>
      <c r="M7" s="16">
        <f t="shared" si="3"/>
        <v>42.603477630864</v>
      </c>
      <c r="N7" s="16">
        <f t="shared" si="4"/>
        <v>4321.49652236914</v>
      </c>
      <c r="O7" s="16">
        <f t="shared" si="5"/>
        <v>43.2149652236914</v>
      </c>
    </row>
    <row r="8" s="1" customFormat="1" spans="1:15">
      <c r="A8" s="5" t="s">
        <v>25</v>
      </c>
      <c r="B8" s="10">
        <v>1170</v>
      </c>
      <c r="C8" s="7">
        <v>2531</v>
      </c>
      <c r="D8" s="6">
        <v>790</v>
      </c>
      <c r="E8" s="6">
        <v>1185</v>
      </c>
      <c r="F8" s="7"/>
      <c r="G8" s="8">
        <f t="shared" si="0"/>
        <v>5676</v>
      </c>
      <c r="H8" s="9">
        <v>57.61</v>
      </c>
      <c r="I8" s="7">
        <v>11139</v>
      </c>
      <c r="J8" s="8">
        <f t="shared" si="1"/>
        <v>567.6</v>
      </c>
      <c r="K8" s="16">
        <f t="shared" si="2"/>
        <v>227.04</v>
      </c>
      <c r="L8" s="16">
        <f t="shared" si="6"/>
        <v>454.08</v>
      </c>
      <c r="M8" s="16">
        <f t="shared" si="3"/>
        <v>29.3558093186103</v>
      </c>
      <c r="N8" s="16">
        <f t="shared" si="4"/>
        <v>4397.92419068139</v>
      </c>
      <c r="O8" s="16">
        <f t="shared" si="5"/>
        <v>43.9792419068139</v>
      </c>
    </row>
    <row r="9" s="1" customFormat="1" spans="1:15">
      <c r="A9" s="5" t="s">
        <v>26</v>
      </c>
      <c r="B9" s="10">
        <v>1050</v>
      </c>
      <c r="C9" s="7">
        <v>2528</v>
      </c>
      <c r="D9" s="6">
        <v>765</v>
      </c>
      <c r="E9" s="6">
        <v>1145</v>
      </c>
      <c r="F9" s="7"/>
      <c r="G9" s="8">
        <f t="shared" si="0"/>
        <v>5488</v>
      </c>
      <c r="H9" s="11">
        <v>104.22</v>
      </c>
      <c r="I9" s="7">
        <v>10620</v>
      </c>
      <c r="J9" s="8">
        <f t="shared" si="1"/>
        <v>548.8</v>
      </c>
      <c r="K9" s="16">
        <f t="shared" si="2"/>
        <v>219.52</v>
      </c>
      <c r="L9" s="16">
        <f t="shared" si="6"/>
        <v>439.04</v>
      </c>
      <c r="M9" s="16">
        <f t="shared" si="3"/>
        <v>53.856813559322</v>
      </c>
      <c r="N9" s="16">
        <f t="shared" si="4"/>
        <v>4226.78318644068</v>
      </c>
      <c r="O9" s="16">
        <f t="shared" si="5"/>
        <v>42.2678318644068</v>
      </c>
    </row>
    <row r="10" s="1" customFormat="1" spans="1:19">
      <c r="A10" s="5" t="s">
        <v>27</v>
      </c>
      <c r="B10" s="10">
        <v>1170</v>
      </c>
      <c r="C10" s="7">
        <v>2323</v>
      </c>
      <c r="D10" s="6">
        <v>790</v>
      </c>
      <c r="E10" s="6">
        <v>1185</v>
      </c>
      <c r="F10" s="7"/>
      <c r="G10" s="8">
        <f t="shared" si="0"/>
        <v>5468</v>
      </c>
      <c r="H10" s="11">
        <v>29.71</v>
      </c>
      <c r="I10" s="7">
        <v>10582</v>
      </c>
      <c r="J10" s="8">
        <f t="shared" si="1"/>
        <v>546.8</v>
      </c>
      <c r="K10" s="16">
        <f t="shared" si="2"/>
        <v>218.72</v>
      </c>
      <c r="L10" s="16">
        <f t="shared" si="6"/>
        <v>437.44</v>
      </c>
      <c r="M10" s="16">
        <f t="shared" si="3"/>
        <v>15.3519448119448</v>
      </c>
      <c r="N10" s="16">
        <f t="shared" si="4"/>
        <v>4249.68805518805</v>
      </c>
      <c r="O10" s="16">
        <f t="shared" si="5"/>
        <v>42.4968805518806</v>
      </c>
      <c r="S10" s="17"/>
    </row>
    <row r="11" s="1" customFormat="1" spans="1:15">
      <c r="A11" s="5" t="s">
        <v>28</v>
      </c>
      <c r="B11" s="10">
        <v>1330</v>
      </c>
      <c r="C11" s="7">
        <v>2819</v>
      </c>
      <c r="D11" s="6">
        <v>840</v>
      </c>
      <c r="E11" s="6">
        <v>1260</v>
      </c>
      <c r="F11" s="7"/>
      <c r="G11" s="8">
        <f t="shared" si="0"/>
        <v>6249</v>
      </c>
      <c r="H11" s="11">
        <v>137.42</v>
      </c>
      <c r="I11" s="7">
        <v>12003</v>
      </c>
      <c r="J11" s="8">
        <f t="shared" si="1"/>
        <v>624.9</v>
      </c>
      <c r="K11" s="16">
        <f t="shared" si="2"/>
        <v>249.96</v>
      </c>
      <c r="L11" s="16">
        <f t="shared" si="6"/>
        <v>499.92</v>
      </c>
      <c r="M11" s="16">
        <f t="shared" si="3"/>
        <v>71.5435791052237</v>
      </c>
      <c r="N11" s="16">
        <f t="shared" si="4"/>
        <v>4802.67642089478</v>
      </c>
      <c r="O11" s="16">
        <f t="shared" si="5"/>
        <v>48.0267642089478</v>
      </c>
    </row>
    <row r="12" s="1" customFormat="1" spans="1:15">
      <c r="A12" s="12" t="s">
        <v>29</v>
      </c>
      <c r="B12" s="10">
        <v>1050</v>
      </c>
      <c r="C12" s="7">
        <v>1991</v>
      </c>
      <c r="D12" s="6">
        <v>765</v>
      </c>
      <c r="E12" s="6">
        <v>1145</v>
      </c>
      <c r="F12" s="7"/>
      <c r="G12" s="8">
        <f t="shared" si="0"/>
        <v>4951</v>
      </c>
      <c r="H12" s="11">
        <v>90.39</v>
      </c>
      <c r="I12" s="7">
        <v>10216</v>
      </c>
      <c r="J12" s="8">
        <f t="shared" si="1"/>
        <v>495.1</v>
      </c>
      <c r="K12" s="16">
        <f t="shared" si="2"/>
        <v>198.04</v>
      </c>
      <c r="L12" s="16">
        <f t="shared" si="6"/>
        <v>396.08</v>
      </c>
      <c r="M12" s="16">
        <f t="shared" si="3"/>
        <v>43.8058819498825</v>
      </c>
      <c r="N12" s="16">
        <f t="shared" si="4"/>
        <v>3817.97411805012</v>
      </c>
      <c r="O12" s="16">
        <f t="shared" si="5"/>
        <v>38.1797411805012</v>
      </c>
    </row>
    <row r="13" s="1" customFormat="1" spans="1:15">
      <c r="A13" s="12" t="s">
        <v>30</v>
      </c>
      <c r="B13" s="10">
        <v>1170</v>
      </c>
      <c r="C13" s="7">
        <v>2531</v>
      </c>
      <c r="D13" s="6">
        <v>790</v>
      </c>
      <c r="E13" s="6">
        <v>1185</v>
      </c>
      <c r="F13" s="7"/>
      <c r="G13" s="8">
        <f t="shared" si="0"/>
        <v>5676</v>
      </c>
      <c r="H13" s="11">
        <v>73.16</v>
      </c>
      <c r="I13" s="7">
        <v>11111</v>
      </c>
      <c r="J13" s="8">
        <f t="shared" si="1"/>
        <v>567.6</v>
      </c>
      <c r="K13" s="16">
        <f t="shared" si="2"/>
        <v>227.04</v>
      </c>
      <c r="L13" s="16">
        <f t="shared" si="6"/>
        <v>454.08</v>
      </c>
      <c r="M13" s="16">
        <f t="shared" si="3"/>
        <v>37.3734281342813</v>
      </c>
      <c r="N13" s="16">
        <f t="shared" si="4"/>
        <v>4389.90657186572</v>
      </c>
      <c r="O13" s="16">
        <f t="shared" si="5"/>
        <v>43.8990657186572</v>
      </c>
    </row>
    <row r="14" s="1" customFormat="1" spans="1:15">
      <c r="A14" s="12" t="s">
        <v>31</v>
      </c>
      <c r="B14" s="6">
        <v>1510</v>
      </c>
      <c r="C14" s="7">
        <v>3398</v>
      </c>
      <c r="D14" s="6">
        <v>885</v>
      </c>
      <c r="E14" s="6">
        <v>1330</v>
      </c>
      <c r="F14" s="7"/>
      <c r="G14" s="8">
        <f t="shared" si="0"/>
        <v>7123</v>
      </c>
      <c r="H14" s="11">
        <v>667.07</v>
      </c>
      <c r="I14" s="7">
        <v>16896</v>
      </c>
      <c r="J14" s="8">
        <f t="shared" si="1"/>
        <v>712.3</v>
      </c>
      <c r="K14" s="16">
        <f t="shared" si="2"/>
        <v>284.92</v>
      </c>
      <c r="L14" s="16">
        <f t="shared" si="6"/>
        <v>569.84</v>
      </c>
      <c r="M14" s="16">
        <f t="shared" si="3"/>
        <v>281.222751538826</v>
      </c>
      <c r="N14" s="16">
        <f t="shared" si="4"/>
        <v>5274.71724846117</v>
      </c>
      <c r="O14" s="16">
        <f t="shared" si="5"/>
        <v>79.1207587269176</v>
      </c>
    </row>
    <row r="15" s="1" customFormat="1" spans="1:15">
      <c r="A15" s="12" t="s">
        <v>32</v>
      </c>
      <c r="B15" s="6">
        <v>1050</v>
      </c>
      <c r="C15" s="7">
        <v>1991</v>
      </c>
      <c r="D15" s="6">
        <v>765</v>
      </c>
      <c r="E15" s="6">
        <v>1145</v>
      </c>
      <c r="F15" s="7"/>
      <c r="G15" s="8">
        <f t="shared" si="0"/>
        <v>4951</v>
      </c>
      <c r="H15" s="11">
        <v>0</v>
      </c>
      <c r="I15" s="7">
        <v>10520</v>
      </c>
      <c r="J15" s="8">
        <f t="shared" si="1"/>
        <v>495.1</v>
      </c>
      <c r="K15" s="16">
        <f t="shared" si="2"/>
        <v>198.04</v>
      </c>
      <c r="L15" s="16">
        <f t="shared" si="6"/>
        <v>396.08</v>
      </c>
      <c r="M15" s="16">
        <f t="shared" si="3"/>
        <v>0</v>
      </c>
      <c r="N15" s="16">
        <f t="shared" si="4"/>
        <v>3861.78</v>
      </c>
      <c r="O15" s="16">
        <f t="shared" si="5"/>
        <v>38.6178</v>
      </c>
    </row>
    <row r="16" s="1" customFormat="1" spans="1:15">
      <c r="A16" s="12" t="s">
        <v>33</v>
      </c>
      <c r="B16" s="6">
        <v>780</v>
      </c>
      <c r="C16" s="7">
        <v>1705</v>
      </c>
      <c r="D16" s="6">
        <v>695</v>
      </c>
      <c r="E16" s="6">
        <v>1040</v>
      </c>
      <c r="F16" s="7"/>
      <c r="G16" s="8">
        <f t="shared" si="0"/>
        <v>4220</v>
      </c>
      <c r="H16" s="11">
        <v>60.76</v>
      </c>
      <c r="I16" s="7">
        <v>8789</v>
      </c>
      <c r="J16" s="8">
        <f t="shared" si="1"/>
        <v>422</v>
      </c>
      <c r="K16" s="16">
        <f t="shared" si="2"/>
        <v>168.8</v>
      </c>
      <c r="L16" s="16">
        <f t="shared" si="6"/>
        <v>337.6</v>
      </c>
      <c r="M16" s="16">
        <f t="shared" si="3"/>
        <v>29.1736488792809</v>
      </c>
      <c r="N16" s="16">
        <f t="shared" si="4"/>
        <v>3262.42635112072</v>
      </c>
      <c r="O16" s="16">
        <f t="shared" si="5"/>
        <v>32.6242635112072</v>
      </c>
    </row>
    <row r="17" s="1" customFormat="1" spans="1:15">
      <c r="A17" s="12" t="s">
        <v>34</v>
      </c>
      <c r="B17" s="6">
        <v>940</v>
      </c>
      <c r="C17" s="7">
        <v>1692</v>
      </c>
      <c r="D17" s="6">
        <v>740</v>
      </c>
      <c r="E17" s="6">
        <v>1105</v>
      </c>
      <c r="F17" s="7"/>
      <c r="G17" s="8">
        <f t="shared" si="0"/>
        <v>4477</v>
      </c>
      <c r="H17" s="11">
        <v>0</v>
      </c>
      <c r="I17" s="7">
        <v>9845</v>
      </c>
      <c r="J17" s="8">
        <f t="shared" si="1"/>
        <v>447.7</v>
      </c>
      <c r="K17" s="16">
        <f t="shared" si="2"/>
        <v>179.08</v>
      </c>
      <c r="L17" s="16">
        <f t="shared" si="6"/>
        <v>358.16</v>
      </c>
      <c r="M17" s="16">
        <f t="shared" si="3"/>
        <v>0</v>
      </c>
      <c r="N17" s="16">
        <f t="shared" si="4"/>
        <v>3492.06</v>
      </c>
      <c r="O17" s="16">
        <f t="shared" si="5"/>
        <v>34.9206</v>
      </c>
    </row>
    <row r="18" s="1" customFormat="1" spans="1:15">
      <c r="A18" s="12" t="s">
        <v>35</v>
      </c>
      <c r="B18" s="6">
        <v>1170</v>
      </c>
      <c r="C18" s="7">
        <v>2618</v>
      </c>
      <c r="D18" s="6">
        <v>790</v>
      </c>
      <c r="E18" s="6">
        <v>1185</v>
      </c>
      <c r="F18" s="7"/>
      <c r="G18" s="8">
        <f t="shared" si="0"/>
        <v>5763</v>
      </c>
      <c r="H18" s="11">
        <v>88.91</v>
      </c>
      <c r="I18" s="7">
        <v>11195</v>
      </c>
      <c r="J18" s="8">
        <f t="shared" si="1"/>
        <v>576.3</v>
      </c>
      <c r="K18" s="16">
        <f t="shared" si="2"/>
        <v>230.52</v>
      </c>
      <c r="L18" s="16">
        <f t="shared" si="6"/>
        <v>461.04</v>
      </c>
      <c r="M18" s="16">
        <f t="shared" si="3"/>
        <v>45.769390799464</v>
      </c>
      <c r="N18" s="16">
        <f t="shared" si="4"/>
        <v>4449.37060920054</v>
      </c>
      <c r="O18" s="16">
        <f t="shared" si="5"/>
        <v>44.4937060920054</v>
      </c>
    </row>
    <row r="19" s="1" customFormat="1" spans="1:15">
      <c r="A19" s="12" t="s">
        <v>36</v>
      </c>
      <c r="B19" s="6">
        <v>1630</v>
      </c>
      <c r="C19" s="7">
        <v>2819</v>
      </c>
      <c r="D19" s="6">
        <v>885</v>
      </c>
      <c r="E19" s="6">
        <v>1330</v>
      </c>
      <c r="F19" s="7"/>
      <c r="G19" s="8">
        <f t="shared" si="0"/>
        <v>6664</v>
      </c>
      <c r="H19" s="11">
        <v>122.06</v>
      </c>
      <c r="I19" s="7">
        <v>12567</v>
      </c>
      <c r="J19" s="8">
        <f t="shared" si="1"/>
        <v>666.4</v>
      </c>
      <c r="K19" s="16">
        <f t="shared" si="2"/>
        <v>266.56</v>
      </c>
      <c r="L19" s="16">
        <f t="shared" si="6"/>
        <v>533.12</v>
      </c>
      <c r="M19" s="16">
        <f t="shared" si="3"/>
        <v>64.7256974616058</v>
      </c>
      <c r="N19" s="16">
        <f t="shared" si="4"/>
        <v>5133.19430253839</v>
      </c>
      <c r="O19" s="16">
        <f t="shared" si="5"/>
        <v>76.9979145380759</v>
      </c>
    </row>
    <row r="20" s="1" customFormat="1" spans="1:15">
      <c r="A20" s="13"/>
      <c r="B20" s="14"/>
      <c r="C20" s="14"/>
      <c r="D20" s="14"/>
      <c r="E20" s="14"/>
      <c r="F20" s="14"/>
      <c r="G20" s="15"/>
      <c r="H20" s="14"/>
      <c r="I20" s="14"/>
      <c r="J20" s="15"/>
      <c r="K20" s="15"/>
      <c r="L20" s="15"/>
      <c r="M20" s="15"/>
      <c r="N20" s="15"/>
      <c r="O20" s="15"/>
    </row>
    <row r="21" s="1" customFormat="1" spans="1:15">
      <c r="A21" s="13"/>
      <c r="B21" s="14"/>
      <c r="C21" s="14"/>
      <c r="D21" s="14"/>
      <c r="E21" s="14"/>
      <c r="F21" s="14"/>
      <c r="G21" s="15"/>
      <c r="H21" s="14"/>
      <c r="I21" s="14"/>
      <c r="J21" s="15"/>
      <c r="K21" s="15"/>
      <c r="L21" s="15"/>
      <c r="M21" s="15"/>
      <c r="N21" s="15"/>
      <c r="O21" s="15"/>
    </row>
    <row r="22" s="1" customFormat="1" spans="1:15">
      <c r="A22" s="13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5"/>
      <c r="M22" s="15"/>
      <c r="N22" s="15"/>
      <c r="O22" s="15"/>
    </row>
    <row r="23" s="1" customFormat="1" spans="1:15">
      <c r="A23" s="13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5"/>
      <c r="M23" s="15"/>
      <c r="N23" s="15"/>
      <c r="O23" s="15"/>
    </row>
    <row r="24" s="1" customFormat="1" spans="1:15">
      <c r="A24" s="13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5"/>
      <c r="M24" s="15"/>
      <c r="N24" s="15"/>
      <c r="O24" s="15"/>
    </row>
    <row r="25" s="1" customFormat="1" spans="1:15">
      <c r="A25" s="13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5"/>
      <c r="M25" s="15"/>
      <c r="N25" s="15"/>
      <c r="O25" s="15"/>
    </row>
    <row r="26" s="1" customFormat="1" spans="1:15">
      <c r="A26" s="13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5"/>
      <c r="M26" s="15"/>
      <c r="N26" s="15"/>
      <c r="O26" s="15"/>
    </row>
    <row r="27" s="1" customFormat="1" spans="1:15">
      <c r="A27" s="13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5"/>
      <c r="M27" s="15"/>
      <c r="N27" s="15"/>
      <c r="O27" s="15"/>
    </row>
    <row r="28" s="1" customFormat="1" spans="1:15">
      <c r="A28" s="13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5"/>
      <c r="M28" s="15"/>
      <c r="N28" s="15"/>
      <c r="O28" s="15"/>
    </row>
    <row r="29" s="1" customFormat="1" spans="1:15">
      <c r="A29" s="13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5"/>
      <c r="M29" s="15"/>
      <c r="N29" s="15"/>
      <c r="O29" s="15"/>
    </row>
    <row r="30" s="1" customFormat="1" spans="1:15">
      <c r="A30" s="13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5"/>
      <c r="M30" s="15"/>
      <c r="N30" s="15"/>
      <c r="O30" s="15"/>
    </row>
    <row r="31" s="1" customFormat="1" spans="1:15">
      <c r="A31" s="13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5"/>
      <c r="M31" s="15"/>
      <c r="N31" s="15"/>
      <c r="O31" s="15"/>
    </row>
    <row r="32" s="1" customFormat="1" spans="1:15">
      <c r="A32" s="13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5"/>
      <c r="M32" s="15"/>
      <c r="N32" s="15"/>
      <c r="O32" s="15"/>
    </row>
    <row r="33" s="1" customFormat="1" spans="1:15">
      <c r="A33" s="13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5"/>
      <c r="M33" s="15"/>
      <c r="N33" s="15"/>
      <c r="O33" s="15"/>
    </row>
    <row r="34" s="1" customFormat="1" spans="1:15">
      <c r="A34" s="13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5"/>
      <c r="M34" s="15"/>
      <c r="N34" s="15"/>
      <c r="O34" s="15"/>
    </row>
    <row r="35" s="1" customFormat="1" spans="1:15">
      <c r="A35" s="13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5"/>
      <c r="M35" s="15"/>
      <c r="N35" s="15"/>
      <c r="O35" s="15"/>
    </row>
    <row r="36" s="1" customFormat="1" spans="1:15">
      <c r="A36" s="13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5"/>
      <c r="M36" s="15"/>
      <c r="N36" s="15"/>
      <c r="O36" s="15"/>
    </row>
    <row r="37" s="1" customFormat="1" spans="1:15">
      <c r="A37" s="13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5"/>
      <c r="M37" s="15"/>
      <c r="N37" s="15"/>
      <c r="O37" s="15"/>
    </row>
    <row r="38" s="1" customFormat="1" spans="1:15">
      <c r="A38" s="13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5"/>
      <c r="M38" s="15"/>
      <c r="N38" s="15"/>
      <c r="O38" s="15"/>
    </row>
    <row r="39" s="1" customFormat="1" spans="1:15">
      <c r="A39" s="13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5"/>
      <c r="M39" s="15"/>
      <c r="N39" s="15"/>
      <c r="O39" s="15"/>
    </row>
    <row r="40" s="1" customFormat="1" spans="1:15">
      <c r="A40" s="13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5"/>
      <c r="M40" s="15"/>
      <c r="N40" s="15"/>
      <c r="O40" s="15"/>
    </row>
    <row r="41" s="1" customFormat="1" spans="1:15">
      <c r="A41" s="13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5"/>
      <c r="M41" s="15"/>
      <c r="N41" s="15"/>
      <c r="O41" s="15"/>
    </row>
    <row r="42" s="1" customFormat="1" spans="1:15">
      <c r="A42" s="13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5"/>
      <c r="M42" s="15"/>
      <c r="N42" s="15"/>
      <c r="O42" s="15"/>
    </row>
    <row r="43" s="1" customFormat="1" spans="1:15">
      <c r="A43" s="13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5"/>
      <c r="M43" s="15"/>
      <c r="N43" s="15"/>
      <c r="O43" s="15"/>
    </row>
    <row r="44" s="1" customFormat="1" spans="1:15">
      <c r="A44" s="13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5"/>
      <c r="M44" s="15"/>
      <c r="N44" s="15"/>
      <c r="O44" s="15"/>
    </row>
    <row r="45" s="1" customFormat="1" spans="1:15">
      <c r="A45" s="13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5"/>
      <c r="M45" s="15"/>
      <c r="N45" s="15"/>
      <c r="O45" s="15"/>
    </row>
    <row r="46" s="1" customFormat="1" spans="1:15">
      <c r="A46" s="13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5"/>
      <c r="M46" s="15"/>
      <c r="N46" s="15"/>
      <c r="O46" s="15"/>
    </row>
    <row r="47" s="1" customFormat="1" spans="1:15">
      <c r="A47" s="13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5"/>
      <c r="M47" s="15"/>
      <c r="N47" s="15"/>
      <c r="O47" s="15"/>
    </row>
    <row r="48" s="1" customFormat="1" spans="1:15">
      <c r="A48" s="13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5"/>
      <c r="M48" s="15"/>
      <c r="N48" s="15"/>
      <c r="O48" s="15"/>
    </row>
    <row r="49" s="1" customFormat="1" spans="1:15">
      <c r="A49" s="13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5"/>
      <c r="M49" s="15"/>
      <c r="N49" s="15"/>
      <c r="O49" s="15"/>
    </row>
    <row r="50" s="1" customFormat="1" spans="1:15">
      <c r="A50" s="13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5"/>
      <c r="M50" s="15"/>
      <c r="N50" s="15"/>
      <c r="O50" s="15"/>
    </row>
    <row r="51" s="1" customFormat="1" spans="1:15">
      <c r="A51" s="13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5"/>
      <c r="M51" s="15"/>
      <c r="N51" s="15"/>
      <c r="O51" s="15"/>
    </row>
    <row r="52" s="1" customFormat="1" spans="1:15">
      <c r="A52" s="13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5"/>
      <c r="M52" s="15"/>
      <c r="N52" s="15"/>
      <c r="O52" s="15"/>
    </row>
  </sheetData>
  <mergeCells count="1">
    <mergeCell ref="A1:O1"/>
  </mergeCells>
  <pageMargins left="0.118055555555556" right="0.118055555555556" top="1" bottom="1" header="0.511805555555556" footer="0.511805555555556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1月</vt:lpstr>
      <vt:lpstr>2月</vt:lpstr>
      <vt:lpstr>3月</vt:lpstr>
      <vt:lpstr>4月</vt:lpstr>
      <vt:lpstr>5月</vt:lpstr>
      <vt:lpstr>6月</vt:lpstr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2020-09-09T09:14:37Z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